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695" windowHeight="13050"/>
  </bookViews>
  <sheets>
    <sheet name="明细表 " sheetId="14" r:id="rId1"/>
  </sheets>
  <definedNames>
    <definedName name="_xlnm.Print_Titles" localSheetId="0">'明细表 '!$1:$5</definedName>
  </definedNames>
  <calcPr calcId="125725"/>
</workbook>
</file>

<file path=xl/calcChain.xml><?xml version="1.0" encoding="utf-8"?>
<calcChain xmlns="http://schemas.openxmlformats.org/spreadsheetml/2006/main">
  <c r="D91" i="14"/>
  <c r="M86"/>
  <c r="K86"/>
  <c r="J86"/>
  <c r="I86"/>
  <c r="H86"/>
  <c r="G86"/>
  <c r="F86"/>
  <c r="E86"/>
  <c r="D86"/>
  <c r="D85"/>
  <c r="D84" s="1"/>
  <c r="M84"/>
  <c r="K84"/>
  <c r="J84"/>
  <c r="I84"/>
  <c r="H84"/>
  <c r="G84"/>
  <c r="F84"/>
  <c r="E84"/>
  <c r="D83"/>
  <c r="D82"/>
  <c r="D81"/>
  <c r="D80" s="1"/>
  <c r="M80"/>
  <c r="K80"/>
  <c r="J80"/>
  <c r="I80"/>
  <c r="H80"/>
  <c r="G80"/>
  <c r="F80"/>
  <c r="E80"/>
  <c r="D79"/>
  <c r="D78"/>
  <c r="D77" s="1"/>
  <c r="M77"/>
  <c r="K77"/>
  <c r="J77"/>
  <c r="I77"/>
  <c r="H77"/>
  <c r="G77"/>
  <c r="F77"/>
  <c r="E77"/>
  <c r="M75"/>
  <c r="K75"/>
  <c r="J75"/>
  <c r="I75"/>
  <c r="H75"/>
  <c r="H5" s="1"/>
  <c r="G75"/>
  <c r="F75"/>
  <c r="E75"/>
  <c r="D75"/>
  <c r="D74"/>
  <c r="D73"/>
  <c r="D72"/>
  <c r="D71"/>
  <c r="D70" s="1"/>
  <c r="M70"/>
  <c r="K70"/>
  <c r="J70"/>
  <c r="I70"/>
  <c r="H70"/>
  <c r="G70"/>
  <c r="F70"/>
  <c r="E70"/>
  <c r="D69"/>
  <c r="D68"/>
  <c r="D67"/>
  <c r="D66"/>
  <c r="D65" s="1"/>
  <c r="M65"/>
  <c r="K65"/>
  <c r="J65"/>
  <c r="I65"/>
  <c r="H65"/>
  <c r="G65"/>
  <c r="F65"/>
  <c r="E65"/>
  <c r="D64"/>
  <c r="D63"/>
  <c r="D62"/>
  <c r="D61" s="1"/>
  <c r="M61"/>
  <c r="K61"/>
  <c r="J61"/>
  <c r="I61"/>
  <c r="H61"/>
  <c r="G61"/>
  <c r="F61"/>
  <c r="E61"/>
  <c r="D60"/>
  <c r="D59"/>
  <c r="D58"/>
  <c r="D57"/>
  <c r="M56"/>
  <c r="K56"/>
  <c r="J56"/>
  <c r="I56"/>
  <c r="H56"/>
  <c r="G56"/>
  <c r="F56"/>
  <c r="E56"/>
  <c r="M54"/>
  <c r="K54"/>
  <c r="J54"/>
  <c r="I54"/>
  <c r="H54"/>
  <c r="G54"/>
  <c r="F54"/>
  <c r="E54"/>
  <c r="D54"/>
  <c r="D53"/>
  <c r="D52"/>
  <c r="D51" s="1"/>
  <c r="M51"/>
  <c r="K51"/>
  <c r="J51"/>
  <c r="I51"/>
  <c r="H51"/>
  <c r="G51"/>
  <c r="F51"/>
  <c r="E51"/>
  <c r="D50"/>
  <c r="D49"/>
  <c r="D48"/>
  <c r="D47"/>
  <c r="D46"/>
  <c r="D45"/>
  <c r="D44"/>
  <c r="D43"/>
  <c r="D42"/>
  <c r="D41"/>
  <c r="D40"/>
  <c r="D39"/>
  <c r="M38"/>
  <c r="K38"/>
  <c r="J38"/>
  <c r="I38"/>
  <c r="H38"/>
  <c r="G38"/>
  <c r="F38"/>
  <c r="E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6" s="1"/>
  <c r="D17"/>
  <c r="M16"/>
  <c r="K16"/>
  <c r="J16"/>
  <c r="I16"/>
  <c r="H16"/>
  <c r="G16"/>
  <c r="F16"/>
  <c r="E16"/>
  <c r="M14"/>
  <c r="K14"/>
  <c r="J14"/>
  <c r="I14"/>
  <c r="H14"/>
  <c r="G14"/>
  <c r="F14"/>
  <c r="E14"/>
  <c r="D14"/>
  <c r="D13"/>
  <c r="D12"/>
  <c r="D11"/>
  <c r="D10"/>
  <c r="D9"/>
  <c r="D8"/>
  <c r="D7"/>
  <c r="M6"/>
  <c r="K6"/>
  <c r="J6"/>
  <c r="I6"/>
  <c r="H6"/>
  <c r="G6"/>
  <c r="F6"/>
  <c r="E6"/>
  <c r="D38" l="1"/>
  <c r="F5"/>
  <c r="J5"/>
  <c r="D56"/>
  <c r="E5"/>
  <c r="I5"/>
  <c r="D6"/>
  <c r="M5"/>
  <c r="G5"/>
  <c r="K5"/>
  <c r="L5" s="1"/>
  <c r="D5"/>
  <c r="N5" l="1"/>
</calcChain>
</file>

<file path=xl/sharedStrings.xml><?xml version="1.0" encoding="utf-8"?>
<sst xmlns="http://schemas.openxmlformats.org/spreadsheetml/2006/main" count="256" uniqueCount="157">
  <si>
    <t>填报单位:尖扎县</t>
  </si>
  <si>
    <t>单位：万元</t>
  </si>
  <si>
    <t>序号</t>
  </si>
  <si>
    <t>资金类别</t>
  </si>
  <si>
    <t>责任单位</t>
  </si>
  <si>
    <t>合计</t>
  </si>
  <si>
    <t>2017年年初整合资金规模</t>
  </si>
  <si>
    <t>援建资金</t>
  </si>
  <si>
    <t>财政拨付</t>
  </si>
  <si>
    <t>拨付进度（%）</t>
  </si>
  <si>
    <t>项目单位实际支出</t>
  </si>
  <si>
    <t>支出进度（%）</t>
  </si>
  <si>
    <t>整合后使用方向</t>
  </si>
  <si>
    <t>中央</t>
  </si>
  <si>
    <t>省级</t>
  </si>
  <si>
    <t>市(州)级</t>
  </si>
  <si>
    <t>县级</t>
  </si>
  <si>
    <t>天津援建</t>
  </si>
  <si>
    <t>共计:</t>
  </si>
  <si>
    <t>一</t>
  </si>
  <si>
    <t>扶贫开发资金</t>
  </si>
  <si>
    <t>第一批切块下达扶贫资金</t>
  </si>
  <si>
    <t>扶贫开发局</t>
  </si>
  <si>
    <t>非贫困村集体经济资金</t>
  </si>
  <si>
    <t>保险注册资金</t>
  </si>
  <si>
    <t>技能培训项目资金</t>
  </si>
  <si>
    <t>旅游扶贫资金</t>
  </si>
  <si>
    <t>青春创业担保资金</t>
  </si>
  <si>
    <t>少数民族发展资金</t>
  </si>
  <si>
    <t>宗教局</t>
  </si>
  <si>
    <t>第一批少数民族发展资金</t>
  </si>
  <si>
    <t>互联网+精准扶贫专项资金</t>
  </si>
  <si>
    <t>二</t>
  </si>
  <si>
    <t>易地扶贫搬迁</t>
  </si>
  <si>
    <t>农牧业发展资金</t>
  </si>
  <si>
    <t>农牧科技局</t>
  </si>
  <si>
    <t>贫困村新型职业农牧民培训等</t>
  </si>
  <si>
    <t>贫困村新型职业农牧民培训252人</t>
  </si>
  <si>
    <t>新建标准化养殖场三个</t>
  </si>
  <si>
    <t>畜禽规模养殖场粪污无害化处理21个</t>
  </si>
  <si>
    <t>配方肥推广5万亩</t>
  </si>
  <si>
    <t>农田残膜回收2万公斤</t>
  </si>
  <si>
    <t>城上村扶贫后续产业花卉基地</t>
  </si>
  <si>
    <t>扶持农牧民专业合作社3个（省级示范社）</t>
  </si>
  <si>
    <t>康杨镇清真农副产品收购有限公司：3000吨保鲜库建设及配送中心</t>
  </si>
  <si>
    <t>水产良种补贴</t>
  </si>
  <si>
    <t>藏区专项农牧业服务体系建设项目</t>
  </si>
  <si>
    <t>直岗拉卡现代农业示范园建设项目资金</t>
  </si>
  <si>
    <t>露地蔬菜补贴7200亩，基层农技推广体系建设70万元，农产品质量安全监测5万元，农产品质量安全追溯体系建设40万元，农作物病虫害监测与防治3万亩，土肥试验示范10个，农作物原良种繁殖1500亩，农作物种子收储补贴10万公斤，家庭农牧场奖补4个，连点扶贫村资金，雪域甘露纯特色酒生产线建设。</t>
  </si>
  <si>
    <t>尖扎县直岗拉卡现代农业示范园区建设项目资金</t>
  </si>
  <si>
    <t>农牧业服务体系建设项目</t>
  </si>
  <si>
    <t>佳农养鸡合作社扩建项目</t>
  </si>
  <si>
    <t>专业化统防统治与绿色防控融合示范1.4万，专业化防治组织建设2万，应急防控3万</t>
  </si>
  <si>
    <t>大田受灾补助30万、草地受灾补助20万</t>
  </si>
  <si>
    <t>草原蝗虫防治补助资金</t>
  </si>
  <si>
    <t>当顺节地型冬暖式日光节能温室建设资金</t>
  </si>
  <si>
    <t>农技推广中心</t>
  </si>
  <si>
    <t>春覆膜推广项目补助资金</t>
  </si>
  <si>
    <t>三</t>
  </si>
  <si>
    <t>水利发展资金</t>
  </si>
  <si>
    <t>水利局</t>
  </si>
  <si>
    <t>农田水利设施维修养护</t>
  </si>
  <si>
    <t>型农田水利水利项目</t>
  </si>
  <si>
    <t>小型农田水利项目</t>
  </si>
  <si>
    <t>抗旱补助资金</t>
  </si>
  <si>
    <t>应急度汛补助</t>
  </si>
  <si>
    <t>防汛经费</t>
  </si>
  <si>
    <t>第二批水利发展资金</t>
  </si>
  <si>
    <t>坎布拉景区生态灌溉及人畜饮工程、生态造林绿化、尖巴昂小流域治理工程、小型农田水利维修补助养护资金</t>
  </si>
  <si>
    <t>山洪灾害防治</t>
  </si>
  <si>
    <t>农村牧区饮用水安全</t>
  </si>
  <si>
    <t>解决1660户6709人，其中贫困人口511户2077人，大小牲畜44665头（只）的饮水问题</t>
  </si>
  <si>
    <t>第一批水利建设项目</t>
  </si>
  <si>
    <t>农村人畜饮水</t>
  </si>
  <si>
    <t>尖扎滩萨尕尼哈异地扶贫搬迁供水工程</t>
  </si>
  <si>
    <t>昂拉乡河东异地扶贫搬迁供水工程</t>
  </si>
  <si>
    <t>洋江沟小流域高标准绿化配水工程资金</t>
  </si>
  <si>
    <t>养殖产业园供水工程</t>
  </si>
  <si>
    <t>黑牦牛养殖产业园供水工程</t>
  </si>
  <si>
    <t>四</t>
  </si>
  <si>
    <t>林业发展资金</t>
  </si>
  <si>
    <t>国有贫困林场</t>
  </si>
  <si>
    <t>林业局</t>
  </si>
  <si>
    <t>冬果、坎布拉、洛哇、南山林场</t>
  </si>
  <si>
    <t>林业改革发展资金</t>
  </si>
  <si>
    <t>造林资金</t>
  </si>
  <si>
    <t>六</t>
  </si>
  <si>
    <t>教育发展资金</t>
  </si>
  <si>
    <t>五</t>
  </si>
  <si>
    <t>农村综合改革资金</t>
  </si>
  <si>
    <t>一事一议财政奖补资金</t>
  </si>
  <si>
    <t>财政局</t>
  </si>
  <si>
    <t>村级公益一事一议基础设施项目</t>
  </si>
  <si>
    <t>美丽乡村</t>
  </si>
  <si>
    <t>住建局</t>
  </si>
  <si>
    <t>传统村落保护</t>
  </si>
  <si>
    <t>2017年扶持村集体经济发展试点资金</t>
  </si>
  <si>
    <t>农业综合开发资金</t>
  </si>
  <si>
    <t>土地治理项目</t>
  </si>
  <si>
    <t>农综办</t>
  </si>
  <si>
    <t>小流域生态治理</t>
  </si>
  <si>
    <t>产业化项目</t>
  </si>
  <si>
    <t>贷款贴息资金</t>
  </si>
  <si>
    <t>村集体经济基础设施建设</t>
  </si>
  <si>
    <t>七</t>
  </si>
  <si>
    <t>农村公路建设资金</t>
  </si>
  <si>
    <t>第一批以工代赈资金</t>
  </si>
  <si>
    <t>交通局</t>
  </si>
  <si>
    <t>浪哇至香阿东村道路工程</t>
  </si>
  <si>
    <t>当顺乡赤卡寺道路工程</t>
  </si>
  <si>
    <t>沿黄合作社道路工程</t>
  </si>
  <si>
    <t>农村公路养护补助资金</t>
  </si>
  <si>
    <t>公路养护</t>
  </si>
  <si>
    <t>八</t>
  </si>
  <si>
    <t>供销社服务业发展专项资金</t>
  </si>
  <si>
    <t>农副产品冷链物流加工配送中心</t>
  </si>
  <si>
    <t>供销社</t>
  </si>
  <si>
    <t>改建农畜产品产地批发交易市场</t>
  </si>
  <si>
    <t>基层供销社建设</t>
  </si>
  <si>
    <t>村级综合服务社</t>
  </si>
  <si>
    <t>十一</t>
  </si>
  <si>
    <t>农村危房改造补助资金</t>
  </si>
  <si>
    <t>九</t>
  </si>
  <si>
    <t>农村环境连片整治示范资金</t>
  </si>
  <si>
    <t>农村环境整治项目资金</t>
  </si>
  <si>
    <t>农牧区生活污水治理试点县建设专项资金</t>
  </si>
  <si>
    <t>十</t>
  </si>
  <si>
    <t>库区移民后期扶持资金</t>
  </si>
  <si>
    <t>大中型水库移民后期扶持项目资金</t>
  </si>
  <si>
    <t>移民局</t>
  </si>
  <si>
    <t>公伯峡库区尖扎县当顺乡东当村段防护工程</t>
  </si>
  <si>
    <t>康杨库区尖扎县坎布拉镇直岗拉卡村红旗社道路硬化工程</t>
  </si>
  <si>
    <t>公伯峡库区尖扎县昂拉乡拉毛村综合服务中心及附属设施建设项目</t>
  </si>
  <si>
    <t>高原美丽乡村实施危旧房改造</t>
  </si>
  <si>
    <t>预算内投资用于"三农"建设部分资金</t>
  </si>
  <si>
    <t>乡村旅游扶贫资金</t>
  </si>
  <si>
    <t>设施农业建设</t>
  </si>
  <si>
    <t>贫困村设施农业建设</t>
  </si>
  <si>
    <t>黄河沿岸旅游产业</t>
  </si>
  <si>
    <t>广电局</t>
  </si>
  <si>
    <t>乡村旅游建设</t>
  </si>
  <si>
    <t>易地搬迁及节能炕</t>
  </si>
  <si>
    <t>多加办拉群村易地搬迁项目</t>
  </si>
  <si>
    <t>贫困村培训</t>
  </si>
  <si>
    <t>坎布拉镇政府</t>
  </si>
  <si>
    <t>旅游发展专项</t>
  </si>
  <si>
    <t>地方公共文化服务体系建设专项资金</t>
  </si>
  <si>
    <t>图书馆</t>
  </si>
  <si>
    <t>表2</t>
  </si>
  <si>
    <t>美丽乡村6个</t>
  </si>
  <si>
    <t>村集体经济发展资金</t>
  </si>
  <si>
    <t>各乡镇</t>
  </si>
  <si>
    <t>9个乡镇农村环境整治项目资金</t>
  </si>
  <si>
    <t>村庄生活污水治理项目</t>
  </si>
  <si>
    <t>86个行政村，每个村文化信息2000元、农村文艺、农村体育</t>
  </si>
  <si>
    <t>2018年尖扎县涉农资金统筹整合安排项目明细表</t>
    <phoneticPr fontId="3" type="noConversion"/>
  </si>
  <si>
    <t>十二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</si>
</sst>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2"/>
      <color rgb="FFFF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2"/>
      <name val="仿宋"/>
      <family val="3"/>
      <charset val="134"/>
    </font>
    <font>
      <b/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7" fontId="5" fillId="0" borderId="1" xfId="0" applyNumberFormat="1" applyFont="1" applyFill="1" applyBorder="1">
      <alignment vertical="center"/>
    </xf>
    <xf numFmtId="177" fontId="5" fillId="0" borderId="0" xfId="0" applyNumberFormat="1" applyFont="1" applyFill="1" applyAlignment="1">
      <alignment vertical="center" wrapText="1"/>
    </xf>
    <xf numFmtId="0" fontId="8" fillId="0" borderId="0" xfId="0" applyFont="1">
      <alignment vertical="center"/>
    </xf>
    <xf numFmtId="177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>
      <alignment vertical="center"/>
    </xf>
    <xf numFmtId="177" fontId="10" fillId="0" borderId="5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2" xfId="3"/>
    <cellStyle name="常规 24" xfId="4"/>
    <cellStyle name="常规 25" xfId="1"/>
    <cellStyle name="常规 26" xfId="2"/>
    <cellStyle name="常规 28" xfId="5"/>
  </cellStyles>
  <dxfs count="0"/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92"/>
  <sheetViews>
    <sheetView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B1" sqref="B1:O1"/>
    </sheetView>
  </sheetViews>
  <sheetFormatPr defaultColWidth="9" defaultRowHeight="14.25"/>
  <cols>
    <col min="1" max="1" width="8.75" style="3" customWidth="1"/>
    <col min="2" max="2" width="39.625" style="2" customWidth="1"/>
    <col min="3" max="3" width="9.75" style="2" customWidth="1"/>
    <col min="4" max="8" width="13.625" style="4" customWidth="1"/>
    <col min="9" max="9" width="13.375" style="4" hidden="1" customWidth="1"/>
    <col min="10" max="10" width="11.125" style="4" hidden="1" customWidth="1"/>
    <col min="11" max="11" width="13.875" style="4" hidden="1" customWidth="1"/>
    <col min="12" max="12" width="10.25" style="4" hidden="1" customWidth="1"/>
    <col min="13" max="13" width="13.375" style="4" hidden="1" customWidth="1"/>
    <col min="14" max="14" width="9.625" style="4" hidden="1" customWidth="1"/>
    <col min="15" max="15" width="68.625" style="32" customWidth="1"/>
    <col min="16" max="16381" width="9" style="30"/>
    <col min="16382" max="16384" width="9" style="33"/>
  </cols>
  <sheetData>
    <row r="1" spans="1:15" s="2" customFormat="1" ht="46.5" customHeight="1">
      <c r="A1" s="1" t="s">
        <v>148</v>
      </c>
      <c r="B1" s="34" t="s">
        <v>155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s="2" customFormat="1" ht="42.75" customHeight="1">
      <c r="A2" s="3"/>
      <c r="B2" s="2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 t="s">
        <v>1</v>
      </c>
    </row>
    <row r="3" spans="1:15" s="44" customFormat="1" ht="27" customHeight="1">
      <c r="A3" s="36" t="s">
        <v>2</v>
      </c>
      <c r="B3" s="37" t="s">
        <v>3</v>
      </c>
      <c r="C3" s="38" t="s">
        <v>4</v>
      </c>
      <c r="D3" s="37" t="s">
        <v>5</v>
      </c>
      <c r="E3" s="39" t="s">
        <v>6</v>
      </c>
      <c r="F3" s="40"/>
      <c r="G3" s="40"/>
      <c r="H3" s="40"/>
      <c r="I3" s="41"/>
      <c r="J3" s="38" t="s">
        <v>7</v>
      </c>
      <c r="K3" s="38" t="s">
        <v>8</v>
      </c>
      <c r="L3" s="42" t="s">
        <v>9</v>
      </c>
      <c r="M3" s="42" t="s">
        <v>10</v>
      </c>
      <c r="N3" s="42" t="s">
        <v>11</v>
      </c>
      <c r="O3" s="43" t="s">
        <v>12</v>
      </c>
    </row>
    <row r="4" spans="1:15" s="44" customFormat="1" ht="22.5" customHeight="1">
      <c r="A4" s="36"/>
      <c r="B4" s="37"/>
      <c r="C4" s="45"/>
      <c r="D4" s="37"/>
      <c r="E4" s="46" t="s">
        <v>13</v>
      </c>
      <c r="F4" s="46" t="s">
        <v>14</v>
      </c>
      <c r="G4" s="46" t="s">
        <v>15</v>
      </c>
      <c r="H4" s="46" t="s">
        <v>16</v>
      </c>
      <c r="I4" s="46" t="s">
        <v>17</v>
      </c>
      <c r="J4" s="45"/>
      <c r="K4" s="45"/>
      <c r="L4" s="47"/>
      <c r="M4" s="47"/>
      <c r="N4" s="47"/>
      <c r="O4" s="43"/>
    </row>
    <row r="5" spans="1:15" s="2" customFormat="1" ht="27" customHeight="1">
      <c r="A5" s="6" t="s">
        <v>18</v>
      </c>
      <c r="B5" s="6"/>
      <c r="C5" s="9"/>
      <c r="D5" s="8">
        <f>D6+D14+D16+D38+D51+D54+D56+D61+D65+D70+D75+D77+D80+D86+D84</f>
        <v>19338.32</v>
      </c>
      <c r="E5" s="8">
        <f>E6+E14+E16+E38+E51+E54+E56+E61+E65+E70+E75+E77+E80+E86+E84</f>
        <v>14175.860000000002</v>
      </c>
      <c r="F5" s="8">
        <f>F6+F14+F16+F38+F51+F54+F56+F61+F65+F70+F75+F77+F80+F86+F84</f>
        <v>3391.06</v>
      </c>
      <c r="G5" s="8">
        <f>G6+G14+G16+G38+G51+G54+G56+G61+G65+G70+G75+G77+G80+G86+G84</f>
        <v>0</v>
      </c>
      <c r="H5" s="8">
        <f>H6+H14+H16+H38+H51+H54+H56+H61+H65+H70+H75+H77+H80+H86+H84</f>
        <v>1771.3999999999999</v>
      </c>
      <c r="I5" s="8" t="e">
        <f t="shared" ref="I5:K5" si="0">I6+I14+I16+I38+I51+I56+I61+I65+I70+I84+I86+I75+I77+I80+I54</f>
        <v>#REF!</v>
      </c>
      <c r="J5" s="8" t="e">
        <f t="shared" si="0"/>
        <v>#REF!</v>
      </c>
      <c r="K5" s="8" t="e">
        <f t="shared" si="0"/>
        <v>#REF!</v>
      </c>
      <c r="L5" s="8" t="e">
        <f>K5/D5*100</f>
        <v>#REF!</v>
      </c>
      <c r="M5" s="8" t="e">
        <f>M6+M14+M16+M38+M51+M56+M61+M65+M70+M84+M86+M75+M77+M80+M54</f>
        <v>#REF!</v>
      </c>
      <c r="N5" s="8" t="e">
        <f>M5/D5*100</f>
        <v>#REF!</v>
      </c>
      <c r="O5" s="10"/>
    </row>
    <row r="6" spans="1:15" s="2" customFormat="1" ht="27" customHeight="1">
      <c r="A6" s="9" t="s">
        <v>19</v>
      </c>
      <c r="B6" s="11" t="s">
        <v>20</v>
      </c>
      <c r="C6" s="11"/>
      <c r="D6" s="8">
        <f t="shared" ref="D6:K6" si="1">SUM(D7:D13)</f>
        <v>4021.8</v>
      </c>
      <c r="E6" s="8">
        <f t="shared" si="1"/>
        <v>3737</v>
      </c>
      <c r="F6" s="8">
        <f t="shared" si="1"/>
        <v>0</v>
      </c>
      <c r="G6" s="8">
        <f t="shared" si="1"/>
        <v>0</v>
      </c>
      <c r="H6" s="8">
        <f t="shared" si="1"/>
        <v>284.8</v>
      </c>
      <c r="I6" s="8">
        <f t="shared" si="1"/>
        <v>0</v>
      </c>
      <c r="J6" s="8">
        <f t="shared" si="1"/>
        <v>0</v>
      </c>
      <c r="K6" s="8">
        <f t="shared" si="1"/>
        <v>4703.54</v>
      </c>
      <c r="L6" s="8"/>
      <c r="M6" s="8">
        <f>SUM(M7:M13)</f>
        <v>4547.24</v>
      </c>
      <c r="N6" s="8"/>
      <c r="O6" s="12"/>
    </row>
    <row r="7" spans="1:15" s="2" customFormat="1" ht="27" customHeight="1">
      <c r="A7" s="9">
        <v>1</v>
      </c>
      <c r="B7" s="13" t="s">
        <v>21</v>
      </c>
      <c r="C7" s="13" t="s">
        <v>22</v>
      </c>
      <c r="D7" s="14">
        <f t="shared" ref="D7:D13" si="2">SUM(E7:J7)</f>
        <v>2080</v>
      </c>
      <c r="E7" s="10">
        <v>2080</v>
      </c>
      <c r="F7" s="10"/>
      <c r="G7" s="14"/>
      <c r="H7" s="14"/>
      <c r="I7" s="14"/>
      <c r="J7" s="14"/>
      <c r="K7" s="14">
        <v>4119.72</v>
      </c>
      <c r="L7" s="14"/>
      <c r="M7" s="14">
        <v>4119.72</v>
      </c>
      <c r="N7" s="14"/>
      <c r="O7" s="15" t="s">
        <v>23</v>
      </c>
    </row>
    <row r="8" spans="1:15" s="2" customFormat="1" ht="27" customHeight="1">
      <c r="A8" s="9">
        <v>2</v>
      </c>
      <c r="B8" s="13" t="s">
        <v>21</v>
      </c>
      <c r="C8" s="13" t="s">
        <v>22</v>
      </c>
      <c r="D8" s="14">
        <f t="shared" si="2"/>
        <v>97</v>
      </c>
      <c r="E8" s="10">
        <v>97</v>
      </c>
      <c r="F8" s="10"/>
      <c r="G8" s="14"/>
      <c r="H8" s="14"/>
      <c r="I8" s="14"/>
      <c r="J8" s="14"/>
      <c r="K8" s="14"/>
      <c r="L8" s="14"/>
      <c r="M8" s="14"/>
      <c r="N8" s="14"/>
      <c r="O8" s="15" t="s">
        <v>24</v>
      </c>
    </row>
    <row r="9" spans="1:15" s="2" customFormat="1" ht="27" customHeight="1">
      <c r="A9" s="9">
        <v>3</v>
      </c>
      <c r="B9" s="13" t="s">
        <v>21</v>
      </c>
      <c r="C9" s="13" t="s">
        <v>22</v>
      </c>
      <c r="D9" s="14">
        <f t="shared" si="2"/>
        <v>80</v>
      </c>
      <c r="E9" s="10">
        <v>80</v>
      </c>
      <c r="F9" s="10"/>
      <c r="G9" s="14"/>
      <c r="H9" s="14"/>
      <c r="I9" s="14"/>
      <c r="J9" s="14"/>
      <c r="K9" s="14"/>
      <c r="L9" s="14"/>
      <c r="M9" s="14"/>
      <c r="N9" s="14"/>
      <c r="O9" s="15" t="s">
        <v>25</v>
      </c>
    </row>
    <row r="10" spans="1:15" s="2" customFormat="1" ht="27" customHeight="1">
      <c r="A10" s="9">
        <v>4</v>
      </c>
      <c r="B10" s="13" t="s">
        <v>21</v>
      </c>
      <c r="C10" s="13" t="s">
        <v>22</v>
      </c>
      <c r="D10" s="14">
        <f t="shared" si="2"/>
        <v>1200</v>
      </c>
      <c r="E10" s="10">
        <v>1200</v>
      </c>
      <c r="F10" s="10"/>
      <c r="G10" s="14"/>
      <c r="H10" s="14"/>
      <c r="I10" s="14"/>
      <c r="J10" s="14"/>
      <c r="K10" s="14"/>
      <c r="L10" s="14"/>
      <c r="M10" s="14"/>
      <c r="N10" s="14"/>
      <c r="O10" s="15" t="s">
        <v>26</v>
      </c>
    </row>
    <row r="11" spans="1:15" s="2" customFormat="1" ht="27" customHeight="1">
      <c r="A11" s="9">
        <v>5</v>
      </c>
      <c r="B11" s="13" t="s">
        <v>21</v>
      </c>
      <c r="C11" s="13" t="s">
        <v>22</v>
      </c>
      <c r="D11" s="14">
        <f t="shared" si="2"/>
        <v>70</v>
      </c>
      <c r="E11" s="10">
        <v>70</v>
      </c>
      <c r="F11" s="10"/>
      <c r="G11" s="14"/>
      <c r="H11" s="14"/>
      <c r="I11" s="14"/>
      <c r="J11" s="14"/>
      <c r="K11" s="14"/>
      <c r="L11" s="14"/>
      <c r="M11" s="14"/>
      <c r="N11" s="14"/>
      <c r="O11" s="15" t="s">
        <v>27</v>
      </c>
    </row>
    <row r="12" spans="1:15" s="2" customFormat="1" ht="27" customHeight="1">
      <c r="A12" s="9">
        <v>6</v>
      </c>
      <c r="B12" s="16" t="s">
        <v>28</v>
      </c>
      <c r="C12" s="13" t="s">
        <v>29</v>
      </c>
      <c r="D12" s="14">
        <f t="shared" si="2"/>
        <v>210</v>
      </c>
      <c r="E12" s="14">
        <v>210</v>
      </c>
      <c r="F12" s="10"/>
      <c r="G12" s="14"/>
      <c r="H12" s="14"/>
      <c r="I12" s="14"/>
      <c r="J12" s="8"/>
      <c r="K12" s="14">
        <v>253</v>
      </c>
      <c r="L12" s="14"/>
      <c r="M12" s="14">
        <v>96.7</v>
      </c>
      <c r="N12" s="14"/>
      <c r="O12" s="15" t="s">
        <v>30</v>
      </c>
    </row>
    <row r="13" spans="1:15" s="2" customFormat="1" ht="27" customHeight="1">
      <c r="A13" s="9">
        <v>7</v>
      </c>
      <c r="B13" s="13" t="s">
        <v>31</v>
      </c>
      <c r="C13" s="13" t="s">
        <v>22</v>
      </c>
      <c r="D13" s="14">
        <f t="shared" si="2"/>
        <v>284.8</v>
      </c>
      <c r="E13" s="14"/>
      <c r="F13" s="10"/>
      <c r="G13" s="14"/>
      <c r="H13" s="14">
        <v>284.8</v>
      </c>
      <c r="I13" s="14"/>
      <c r="J13" s="8"/>
      <c r="K13" s="14">
        <v>330.82</v>
      </c>
      <c r="L13" s="14"/>
      <c r="M13" s="14">
        <v>330.82</v>
      </c>
      <c r="N13" s="14"/>
      <c r="O13" s="15" t="s">
        <v>31</v>
      </c>
    </row>
    <row r="14" spans="1:15" s="7" customFormat="1" ht="27" hidden="1" customHeight="1">
      <c r="A14" s="9" t="s">
        <v>32</v>
      </c>
      <c r="B14" s="11" t="s">
        <v>33</v>
      </c>
      <c r="C14" s="11"/>
      <c r="D14" s="8">
        <f t="shared" ref="D14:K14" si="3">SUM(D15:D15)</f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  <c r="I14" s="8">
        <f t="shared" si="3"/>
        <v>0</v>
      </c>
      <c r="J14" s="8">
        <f t="shared" si="3"/>
        <v>0</v>
      </c>
      <c r="K14" s="8">
        <f t="shared" si="3"/>
        <v>0</v>
      </c>
      <c r="L14" s="8"/>
      <c r="M14" s="8">
        <f>SUM(M15:M15)</f>
        <v>0</v>
      </c>
      <c r="N14" s="8"/>
      <c r="O14" s="15"/>
    </row>
    <row r="15" spans="1:15" s="2" customFormat="1" ht="27" hidden="1" customHeight="1">
      <c r="A15" s="9"/>
      <c r="B15" s="17"/>
      <c r="C15" s="13"/>
      <c r="D15" s="14"/>
      <c r="E15" s="14"/>
      <c r="F15" s="10"/>
      <c r="G15" s="14"/>
      <c r="H15" s="14"/>
      <c r="I15" s="14"/>
      <c r="J15" s="14"/>
      <c r="K15" s="14"/>
      <c r="L15" s="4"/>
      <c r="M15" s="14"/>
      <c r="N15" s="14"/>
      <c r="O15" s="15"/>
    </row>
    <row r="16" spans="1:15" s="7" customFormat="1" ht="27" customHeight="1">
      <c r="A16" s="9" t="s">
        <v>32</v>
      </c>
      <c r="B16" s="11" t="s">
        <v>34</v>
      </c>
      <c r="C16" s="11"/>
      <c r="D16" s="8">
        <f t="shared" ref="D16:H16" si="4">SUM(D17:D37)</f>
        <v>957.2</v>
      </c>
      <c r="E16" s="8">
        <f t="shared" si="4"/>
        <v>0</v>
      </c>
      <c r="F16" s="8">
        <f t="shared" si="4"/>
        <v>957.2</v>
      </c>
      <c r="G16" s="8">
        <f t="shared" si="4"/>
        <v>0</v>
      </c>
      <c r="H16" s="8">
        <f t="shared" si="4"/>
        <v>0</v>
      </c>
      <c r="I16" s="8">
        <f t="shared" ref="I16:K16" si="5">SUM(I17:I36)</f>
        <v>0</v>
      </c>
      <c r="J16" s="8">
        <f t="shared" si="5"/>
        <v>0</v>
      </c>
      <c r="K16" s="8">
        <f t="shared" si="5"/>
        <v>2554</v>
      </c>
      <c r="L16" s="8"/>
      <c r="M16" s="8">
        <f>SUM(M17:M36)</f>
        <v>486.38000000000005</v>
      </c>
      <c r="N16" s="8"/>
      <c r="O16" s="15"/>
    </row>
    <row r="17" spans="1:15" s="7" customFormat="1" ht="27" customHeight="1">
      <c r="A17" s="9">
        <v>1</v>
      </c>
      <c r="B17" s="13" t="s">
        <v>34</v>
      </c>
      <c r="C17" s="13" t="s">
        <v>35</v>
      </c>
      <c r="D17" s="14">
        <f t="shared" ref="D17:D37" si="6">SUM(E17:I17)</f>
        <v>921.2</v>
      </c>
      <c r="E17" s="14"/>
      <c r="F17" s="10">
        <v>921.2</v>
      </c>
      <c r="G17" s="14"/>
      <c r="H17" s="14"/>
      <c r="I17" s="14"/>
      <c r="J17" s="14"/>
      <c r="K17" s="14">
        <v>50</v>
      </c>
      <c r="L17" s="14"/>
      <c r="M17" s="14">
        <v>50</v>
      </c>
      <c r="N17" s="14"/>
      <c r="O17" s="15" t="s">
        <v>36</v>
      </c>
    </row>
    <row r="18" spans="1:15" s="7" customFormat="1" ht="27" hidden="1" customHeight="1">
      <c r="A18" s="18">
        <v>2</v>
      </c>
      <c r="B18" s="19" t="s">
        <v>34</v>
      </c>
      <c r="C18" s="19" t="s">
        <v>35</v>
      </c>
      <c r="D18" s="20">
        <f t="shared" si="6"/>
        <v>0</v>
      </c>
      <c r="E18" s="20"/>
      <c r="F18" s="21"/>
      <c r="G18" s="20"/>
      <c r="H18" s="20"/>
      <c r="I18" s="20"/>
      <c r="J18" s="20"/>
      <c r="K18" s="20">
        <v>20</v>
      </c>
      <c r="L18" s="20"/>
      <c r="M18" s="20">
        <v>20</v>
      </c>
      <c r="N18" s="20"/>
      <c r="O18" s="22" t="s">
        <v>37</v>
      </c>
    </row>
    <row r="19" spans="1:15" s="7" customFormat="1" ht="27" hidden="1" customHeight="1">
      <c r="A19" s="18">
        <v>3</v>
      </c>
      <c r="B19" s="19" t="s">
        <v>34</v>
      </c>
      <c r="C19" s="19" t="s">
        <v>35</v>
      </c>
      <c r="D19" s="20">
        <f t="shared" si="6"/>
        <v>0</v>
      </c>
      <c r="E19" s="23"/>
      <c r="F19" s="20"/>
      <c r="G19" s="23"/>
      <c r="H19" s="23"/>
      <c r="I19" s="23"/>
      <c r="J19" s="20"/>
      <c r="K19" s="20">
        <v>100</v>
      </c>
      <c r="L19" s="20"/>
      <c r="M19" s="20">
        <v>40</v>
      </c>
      <c r="N19" s="23"/>
      <c r="O19" s="22" t="s">
        <v>38</v>
      </c>
    </row>
    <row r="20" spans="1:15" s="7" customFormat="1" ht="27" hidden="1" customHeight="1">
      <c r="A20" s="18">
        <v>4</v>
      </c>
      <c r="B20" s="19" t="s">
        <v>34</v>
      </c>
      <c r="C20" s="19" t="s">
        <v>35</v>
      </c>
      <c r="D20" s="20">
        <f t="shared" si="6"/>
        <v>0</v>
      </c>
      <c r="E20" s="23"/>
      <c r="F20" s="20"/>
      <c r="G20" s="23"/>
      <c r="H20" s="23"/>
      <c r="I20" s="23"/>
      <c r="J20" s="23"/>
      <c r="K20" s="20">
        <v>210</v>
      </c>
      <c r="L20" s="20"/>
      <c r="M20" s="20">
        <v>149.05000000000001</v>
      </c>
      <c r="N20" s="20"/>
      <c r="O20" s="22" t="s">
        <v>39</v>
      </c>
    </row>
    <row r="21" spans="1:15" s="2" customFormat="1" ht="27" hidden="1" customHeight="1">
      <c r="A21" s="18">
        <v>5</v>
      </c>
      <c r="B21" s="19" t="s">
        <v>34</v>
      </c>
      <c r="C21" s="19" t="s">
        <v>35</v>
      </c>
      <c r="D21" s="20">
        <f t="shared" si="6"/>
        <v>0</v>
      </c>
      <c r="E21" s="20"/>
      <c r="F21" s="21"/>
      <c r="G21" s="20"/>
      <c r="H21" s="20"/>
      <c r="I21" s="20"/>
      <c r="J21" s="20"/>
      <c r="K21" s="20">
        <v>10</v>
      </c>
      <c r="L21" s="20"/>
      <c r="M21" s="20">
        <v>10</v>
      </c>
      <c r="N21" s="20"/>
      <c r="O21" s="22" t="s">
        <v>40</v>
      </c>
    </row>
    <row r="22" spans="1:15" s="2" customFormat="1" ht="27" hidden="1" customHeight="1">
      <c r="A22" s="18">
        <v>6</v>
      </c>
      <c r="B22" s="19" t="s">
        <v>34</v>
      </c>
      <c r="C22" s="19" t="s">
        <v>35</v>
      </c>
      <c r="D22" s="20">
        <f t="shared" si="6"/>
        <v>0</v>
      </c>
      <c r="E22" s="20"/>
      <c r="F22" s="21"/>
      <c r="G22" s="20"/>
      <c r="H22" s="20"/>
      <c r="I22" s="20"/>
      <c r="J22" s="20"/>
      <c r="K22" s="20">
        <v>3.6</v>
      </c>
      <c r="L22" s="20"/>
      <c r="M22" s="20">
        <v>3.6</v>
      </c>
      <c r="N22" s="20"/>
      <c r="O22" s="22" t="s">
        <v>41</v>
      </c>
    </row>
    <row r="23" spans="1:15" s="2" customFormat="1" ht="27" hidden="1" customHeight="1">
      <c r="A23" s="18">
        <v>7</v>
      </c>
      <c r="B23" s="19" t="s">
        <v>34</v>
      </c>
      <c r="C23" s="19" t="s">
        <v>35</v>
      </c>
      <c r="D23" s="20">
        <f t="shared" si="6"/>
        <v>0</v>
      </c>
      <c r="E23" s="20"/>
      <c r="F23" s="21"/>
      <c r="G23" s="20"/>
      <c r="H23" s="20"/>
      <c r="I23" s="20"/>
      <c r="J23" s="20"/>
      <c r="K23" s="20">
        <v>30</v>
      </c>
      <c r="L23" s="20"/>
      <c r="M23" s="20">
        <v>30</v>
      </c>
      <c r="N23" s="20"/>
      <c r="O23" s="22" t="s">
        <v>42</v>
      </c>
    </row>
    <row r="24" spans="1:15" s="2" customFormat="1" ht="27" hidden="1" customHeight="1">
      <c r="A24" s="18">
        <v>8</v>
      </c>
      <c r="B24" s="19" t="s">
        <v>34</v>
      </c>
      <c r="C24" s="19" t="s">
        <v>35</v>
      </c>
      <c r="D24" s="20">
        <f t="shared" si="6"/>
        <v>0</v>
      </c>
      <c r="E24" s="20"/>
      <c r="F24" s="21"/>
      <c r="G24" s="20"/>
      <c r="H24" s="20"/>
      <c r="I24" s="20"/>
      <c r="J24" s="24"/>
      <c r="K24" s="20">
        <v>120</v>
      </c>
      <c r="L24" s="20"/>
      <c r="M24" s="20">
        <v>20</v>
      </c>
      <c r="N24" s="20"/>
      <c r="O24" s="22" t="s">
        <v>43</v>
      </c>
    </row>
    <row r="25" spans="1:15" s="2" customFormat="1" ht="30.95" hidden="1" customHeight="1">
      <c r="A25" s="18">
        <v>9</v>
      </c>
      <c r="B25" s="19" t="s">
        <v>34</v>
      </c>
      <c r="C25" s="19" t="s">
        <v>35</v>
      </c>
      <c r="D25" s="20">
        <f t="shared" si="6"/>
        <v>0</v>
      </c>
      <c r="E25" s="20"/>
      <c r="F25" s="21"/>
      <c r="G25" s="20"/>
      <c r="H25" s="20"/>
      <c r="I25" s="20"/>
      <c r="J25" s="24"/>
      <c r="K25" s="20">
        <v>100</v>
      </c>
      <c r="L25" s="20"/>
      <c r="M25" s="20">
        <v>72</v>
      </c>
      <c r="N25" s="20"/>
      <c r="O25" s="22" t="s">
        <v>44</v>
      </c>
    </row>
    <row r="26" spans="1:15" s="2" customFormat="1" ht="27" hidden="1" customHeight="1">
      <c r="A26" s="18">
        <v>10</v>
      </c>
      <c r="B26" s="19" t="s">
        <v>34</v>
      </c>
      <c r="C26" s="19" t="s">
        <v>35</v>
      </c>
      <c r="D26" s="20">
        <f t="shared" si="6"/>
        <v>0</v>
      </c>
      <c r="E26" s="20"/>
      <c r="F26" s="21"/>
      <c r="G26" s="20"/>
      <c r="H26" s="20"/>
      <c r="I26" s="20"/>
      <c r="J26" s="24"/>
      <c r="K26" s="20">
        <v>51</v>
      </c>
      <c r="L26" s="20"/>
      <c r="M26" s="20">
        <v>3.5</v>
      </c>
      <c r="N26" s="20"/>
      <c r="O26" s="22" t="s">
        <v>45</v>
      </c>
    </row>
    <row r="27" spans="1:15" s="2" customFormat="1" ht="27" hidden="1" customHeight="1">
      <c r="A27" s="18">
        <v>11</v>
      </c>
      <c r="B27" s="19" t="s">
        <v>34</v>
      </c>
      <c r="C27" s="19" t="s">
        <v>35</v>
      </c>
      <c r="D27" s="20">
        <f t="shared" si="6"/>
        <v>0</v>
      </c>
      <c r="E27" s="20"/>
      <c r="F27" s="21"/>
      <c r="G27" s="20"/>
      <c r="H27" s="20"/>
      <c r="I27" s="20"/>
      <c r="J27" s="24"/>
      <c r="K27" s="20">
        <v>138</v>
      </c>
      <c r="L27" s="20"/>
      <c r="M27" s="20">
        <v>40.729999999999997</v>
      </c>
      <c r="N27" s="20"/>
      <c r="O27" s="22" t="s">
        <v>46</v>
      </c>
    </row>
    <row r="28" spans="1:15" s="2" customFormat="1" ht="27" hidden="1" customHeight="1">
      <c r="A28" s="18">
        <v>12</v>
      </c>
      <c r="B28" s="19" t="s">
        <v>34</v>
      </c>
      <c r="C28" s="19" t="s">
        <v>35</v>
      </c>
      <c r="D28" s="20">
        <f t="shared" si="6"/>
        <v>0</v>
      </c>
      <c r="E28" s="20"/>
      <c r="F28" s="21"/>
      <c r="G28" s="20"/>
      <c r="H28" s="20"/>
      <c r="I28" s="20"/>
      <c r="J28" s="24"/>
      <c r="K28" s="20">
        <v>800</v>
      </c>
      <c r="L28" s="20"/>
      <c r="M28" s="20">
        <v>11.5</v>
      </c>
      <c r="N28" s="20"/>
      <c r="O28" s="22" t="s">
        <v>47</v>
      </c>
    </row>
    <row r="29" spans="1:15" s="2" customFormat="1" ht="96" hidden="1" customHeight="1">
      <c r="A29" s="18">
        <v>13</v>
      </c>
      <c r="B29" s="19" t="s">
        <v>34</v>
      </c>
      <c r="C29" s="19" t="s">
        <v>35</v>
      </c>
      <c r="D29" s="20">
        <f t="shared" si="6"/>
        <v>0</v>
      </c>
      <c r="E29" s="20"/>
      <c r="F29" s="21"/>
      <c r="G29" s="20"/>
      <c r="H29" s="20"/>
      <c r="I29" s="20"/>
      <c r="J29" s="24"/>
      <c r="K29" s="20">
        <v>381</v>
      </c>
      <c r="L29" s="20"/>
      <c r="M29" s="20"/>
      <c r="N29" s="20"/>
      <c r="O29" s="22" t="s">
        <v>48</v>
      </c>
    </row>
    <row r="30" spans="1:15" s="2" customFormat="1" ht="27" hidden="1" customHeight="1">
      <c r="A30" s="18">
        <v>14</v>
      </c>
      <c r="B30" s="19" t="s">
        <v>34</v>
      </c>
      <c r="C30" s="19" t="s">
        <v>35</v>
      </c>
      <c r="D30" s="20">
        <f t="shared" si="6"/>
        <v>0</v>
      </c>
      <c r="E30" s="20"/>
      <c r="F30" s="21"/>
      <c r="G30" s="20"/>
      <c r="H30" s="20"/>
      <c r="I30" s="20"/>
      <c r="J30" s="24"/>
      <c r="K30" s="20">
        <v>280</v>
      </c>
      <c r="L30" s="20"/>
      <c r="M30" s="20"/>
      <c r="N30" s="20"/>
      <c r="O30" s="22" t="s">
        <v>49</v>
      </c>
    </row>
    <row r="31" spans="1:15" s="2" customFormat="1" ht="27" hidden="1" customHeight="1">
      <c r="A31" s="18">
        <v>15</v>
      </c>
      <c r="B31" s="19" t="s">
        <v>34</v>
      </c>
      <c r="C31" s="19" t="s">
        <v>35</v>
      </c>
      <c r="D31" s="20">
        <f t="shared" si="6"/>
        <v>0</v>
      </c>
      <c r="E31" s="20"/>
      <c r="F31" s="21"/>
      <c r="G31" s="20"/>
      <c r="H31" s="20"/>
      <c r="I31" s="20"/>
      <c r="J31" s="24"/>
      <c r="K31" s="20">
        <v>18</v>
      </c>
      <c r="L31" s="20"/>
      <c r="M31" s="20"/>
      <c r="N31" s="20"/>
      <c r="O31" s="22" t="s">
        <v>50</v>
      </c>
    </row>
    <row r="32" spans="1:15" s="2" customFormat="1" ht="27" hidden="1" customHeight="1">
      <c r="A32" s="18">
        <v>16</v>
      </c>
      <c r="B32" s="19" t="s">
        <v>34</v>
      </c>
      <c r="C32" s="19" t="s">
        <v>35</v>
      </c>
      <c r="D32" s="20">
        <f t="shared" si="6"/>
        <v>0</v>
      </c>
      <c r="E32" s="20"/>
      <c r="F32" s="21"/>
      <c r="G32" s="20"/>
      <c r="H32" s="20"/>
      <c r="I32" s="20"/>
      <c r="J32" s="24"/>
      <c r="K32" s="20">
        <v>150</v>
      </c>
      <c r="L32" s="20"/>
      <c r="M32" s="20"/>
      <c r="N32" s="20"/>
      <c r="O32" s="22" t="s">
        <v>51</v>
      </c>
    </row>
    <row r="33" spans="1:15" s="2" customFormat="1" ht="36" hidden="1" customHeight="1">
      <c r="A33" s="18">
        <v>17</v>
      </c>
      <c r="B33" s="19" t="s">
        <v>34</v>
      </c>
      <c r="C33" s="19" t="s">
        <v>35</v>
      </c>
      <c r="D33" s="20">
        <f t="shared" si="6"/>
        <v>0</v>
      </c>
      <c r="E33" s="20"/>
      <c r="F33" s="21"/>
      <c r="G33" s="20"/>
      <c r="H33" s="20"/>
      <c r="I33" s="20"/>
      <c r="J33" s="24"/>
      <c r="K33" s="20">
        <v>6.4</v>
      </c>
      <c r="L33" s="20"/>
      <c r="M33" s="20"/>
      <c r="N33" s="20"/>
      <c r="O33" s="22" t="s">
        <v>52</v>
      </c>
    </row>
    <row r="34" spans="1:15" s="2" customFormat="1" ht="27" hidden="1" customHeight="1">
      <c r="A34" s="18">
        <v>18</v>
      </c>
      <c r="B34" s="19" t="s">
        <v>34</v>
      </c>
      <c r="C34" s="19" t="s">
        <v>35</v>
      </c>
      <c r="D34" s="20">
        <f t="shared" si="6"/>
        <v>0</v>
      </c>
      <c r="E34" s="20"/>
      <c r="F34" s="21"/>
      <c r="G34" s="20"/>
      <c r="H34" s="20"/>
      <c r="I34" s="20"/>
      <c r="J34" s="24"/>
      <c r="K34" s="20">
        <v>50</v>
      </c>
      <c r="L34" s="20"/>
      <c r="M34" s="20"/>
      <c r="N34" s="20"/>
      <c r="O34" s="22" t="s">
        <v>53</v>
      </c>
    </row>
    <row r="35" spans="1:15" s="2" customFormat="1" ht="27" hidden="1" customHeight="1">
      <c r="A35" s="18">
        <v>19</v>
      </c>
      <c r="B35" s="19" t="s">
        <v>34</v>
      </c>
      <c r="C35" s="19" t="s">
        <v>35</v>
      </c>
      <c r="D35" s="20">
        <f t="shared" si="6"/>
        <v>0</v>
      </c>
      <c r="E35" s="20"/>
      <c r="F35" s="21"/>
      <c r="G35" s="20"/>
      <c r="H35" s="20"/>
      <c r="I35" s="20"/>
      <c r="J35" s="24"/>
      <c r="K35" s="20">
        <v>26</v>
      </c>
      <c r="L35" s="20"/>
      <c r="M35" s="20">
        <v>26</v>
      </c>
      <c r="N35" s="20"/>
      <c r="O35" s="22" t="s">
        <v>54</v>
      </c>
    </row>
    <row r="36" spans="1:15" s="2" customFormat="1" ht="24" hidden="1" customHeight="1">
      <c r="A36" s="18">
        <v>20</v>
      </c>
      <c r="B36" s="19" t="s">
        <v>34</v>
      </c>
      <c r="C36" s="19" t="s">
        <v>35</v>
      </c>
      <c r="D36" s="20">
        <f t="shared" si="6"/>
        <v>0</v>
      </c>
      <c r="E36" s="20"/>
      <c r="F36" s="21"/>
      <c r="G36" s="20"/>
      <c r="H36" s="20"/>
      <c r="I36" s="20"/>
      <c r="J36" s="24"/>
      <c r="K36" s="20">
        <v>10</v>
      </c>
      <c r="L36" s="20"/>
      <c r="M36" s="20">
        <v>10</v>
      </c>
      <c r="N36" s="20"/>
      <c r="O36" s="22" t="s">
        <v>55</v>
      </c>
    </row>
    <row r="37" spans="1:15" s="2" customFormat="1" ht="24" customHeight="1">
      <c r="A37" s="9">
        <v>2</v>
      </c>
      <c r="B37" s="13" t="s">
        <v>34</v>
      </c>
      <c r="C37" s="13" t="s">
        <v>56</v>
      </c>
      <c r="D37" s="14">
        <f t="shared" si="6"/>
        <v>36</v>
      </c>
      <c r="E37" s="14"/>
      <c r="F37" s="10">
        <v>36</v>
      </c>
      <c r="G37" s="14"/>
      <c r="H37" s="14"/>
      <c r="I37" s="14"/>
      <c r="J37" s="25"/>
      <c r="K37" s="14"/>
      <c r="L37" s="14"/>
      <c r="M37" s="14"/>
      <c r="N37" s="14"/>
      <c r="O37" s="15" t="s">
        <v>57</v>
      </c>
    </row>
    <row r="38" spans="1:15" s="7" customFormat="1" ht="27" customHeight="1">
      <c r="A38" s="9" t="s">
        <v>58</v>
      </c>
      <c r="B38" s="11" t="s">
        <v>59</v>
      </c>
      <c r="C38" s="11"/>
      <c r="D38" s="8">
        <f t="shared" ref="D38:K38" si="7">SUM(D39:D50)</f>
        <v>2201</v>
      </c>
      <c r="E38" s="8">
        <f t="shared" si="7"/>
        <v>2151</v>
      </c>
      <c r="F38" s="8">
        <f t="shared" si="7"/>
        <v>0</v>
      </c>
      <c r="G38" s="8">
        <f t="shared" si="7"/>
        <v>0</v>
      </c>
      <c r="H38" s="8">
        <f t="shared" si="7"/>
        <v>50</v>
      </c>
      <c r="I38" s="8">
        <f t="shared" si="7"/>
        <v>0</v>
      </c>
      <c r="J38" s="8">
        <f t="shared" si="7"/>
        <v>0</v>
      </c>
      <c r="K38" s="8">
        <f t="shared" si="7"/>
        <v>8734.35</v>
      </c>
      <c r="L38" s="8"/>
      <c r="M38" s="8">
        <f>SUM(M39:M50)</f>
        <v>3863.9</v>
      </c>
      <c r="N38" s="8"/>
      <c r="O38" s="15"/>
    </row>
    <row r="39" spans="1:15" s="2" customFormat="1" ht="27" customHeight="1">
      <c r="A39" s="9">
        <v>1</v>
      </c>
      <c r="B39" s="12" t="s">
        <v>59</v>
      </c>
      <c r="C39" s="12" t="s">
        <v>60</v>
      </c>
      <c r="D39" s="14">
        <f t="shared" ref="D39:D50" si="8">SUM(E39:J39)</f>
        <v>2081</v>
      </c>
      <c r="E39" s="14">
        <v>2081</v>
      </c>
      <c r="F39" s="10"/>
      <c r="G39" s="14"/>
      <c r="H39" s="14"/>
      <c r="I39" s="14"/>
      <c r="J39" s="14"/>
      <c r="K39" s="14">
        <v>1992</v>
      </c>
      <c r="L39" s="14"/>
      <c r="M39" s="14">
        <v>266.5</v>
      </c>
      <c r="N39" s="14"/>
      <c r="O39" s="15" t="s">
        <v>61</v>
      </c>
    </row>
    <row r="40" spans="1:15" s="2" customFormat="1" ht="27" hidden="1" customHeight="1">
      <c r="A40" s="18">
        <v>2</v>
      </c>
      <c r="B40" s="26" t="s">
        <v>62</v>
      </c>
      <c r="C40" s="26" t="s">
        <v>60</v>
      </c>
      <c r="D40" s="20">
        <f t="shared" si="8"/>
        <v>0</v>
      </c>
      <c r="E40" s="20"/>
      <c r="F40" s="21"/>
      <c r="G40" s="20"/>
      <c r="H40" s="21"/>
      <c r="I40" s="20"/>
      <c r="J40" s="20"/>
      <c r="K40" s="20">
        <v>2800</v>
      </c>
      <c r="L40" s="20"/>
      <c r="M40" s="20">
        <v>1675.3</v>
      </c>
      <c r="N40" s="20"/>
      <c r="O40" s="22" t="s">
        <v>63</v>
      </c>
    </row>
    <row r="41" spans="1:15" s="2" customFormat="1" ht="27" customHeight="1">
      <c r="A41" s="9">
        <v>2</v>
      </c>
      <c r="B41" s="12" t="s">
        <v>64</v>
      </c>
      <c r="C41" s="12" t="s">
        <v>60</v>
      </c>
      <c r="D41" s="14">
        <f t="shared" si="8"/>
        <v>60</v>
      </c>
      <c r="E41" s="14">
        <v>30</v>
      </c>
      <c r="F41" s="10"/>
      <c r="G41" s="14"/>
      <c r="H41" s="14">
        <v>30</v>
      </c>
      <c r="I41" s="14"/>
      <c r="J41" s="14"/>
      <c r="K41" s="14">
        <v>30</v>
      </c>
      <c r="L41" s="14"/>
      <c r="M41" s="14">
        <v>30</v>
      </c>
      <c r="N41" s="14"/>
      <c r="O41" s="15" t="s">
        <v>64</v>
      </c>
    </row>
    <row r="42" spans="1:15" s="2" customFormat="1" ht="27" customHeight="1">
      <c r="A42" s="9">
        <v>3</v>
      </c>
      <c r="B42" s="16" t="s">
        <v>65</v>
      </c>
      <c r="C42" s="12" t="s">
        <v>60</v>
      </c>
      <c r="D42" s="14">
        <f t="shared" si="8"/>
        <v>60</v>
      </c>
      <c r="E42" s="14">
        <v>40</v>
      </c>
      <c r="F42" s="10"/>
      <c r="G42" s="14"/>
      <c r="H42" s="14">
        <v>20</v>
      </c>
      <c r="I42" s="14"/>
      <c r="J42" s="14"/>
      <c r="K42" s="14">
        <v>40</v>
      </c>
      <c r="L42" s="14"/>
      <c r="M42" s="14">
        <v>40</v>
      </c>
      <c r="N42" s="14"/>
      <c r="O42" s="15" t="s">
        <v>66</v>
      </c>
    </row>
    <row r="43" spans="1:15" s="2" customFormat="1" ht="36.950000000000003" hidden="1" customHeight="1">
      <c r="A43" s="9">
        <v>5</v>
      </c>
      <c r="B43" s="16" t="s">
        <v>67</v>
      </c>
      <c r="C43" s="12" t="s">
        <v>60</v>
      </c>
      <c r="D43" s="14">
        <f t="shared" si="8"/>
        <v>0</v>
      </c>
      <c r="E43" s="14"/>
      <c r="F43" s="10"/>
      <c r="G43" s="14"/>
      <c r="H43" s="14"/>
      <c r="I43" s="14"/>
      <c r="J43" s="14"/>
      <c r="K43" s="14">
        <v>2905</v>
      </c>
      <c r="L43" s="14"/>
      <c r="M43" s="14">
        <v>1088.5</v>
      </c>
      <c r="N43" s="14"/>
      <c r="O43" s="15" t="s">
        <v>68</v>
      </c>
    </row>
    <row r="44" spans="1:15" s="2" customFormat="1" ht="27" hidden="1" customHeight="1">
      <c r="A44" s="9">
        <v>6</v>
      </c>
      <c r="B44" s="16" t="s">
        <v>69</v>
      </c>
      <c r="C44" s="12" t="s">
        <v>60</v>
      </c>
      <c r="D44" s="14">
        <f t="shared" si="8"/>
        <v>0</v>
      </c>
      <c r="E44" s="14"/>
      <c r="F44" s="10"/>
      <c r="G44" s="14"/>
      <c r="H44" s="14"/>
      <c r="I44" s="14"/>
      <c r="J44" s="14"/>
      <c r="K44" s="14">
        <v>20.350000000000001</v>
      </c>
      <c r="L44" s="14"/>
      <c r="M44" s="14"/>
      <c r="N44" s="14"/>
      <c r="O44" s="15" t="s">
        <v>69</v>
      </c>
    </row>
    <row r="45" spans="1:15" s="2" customFormat="1" ht="36" hidden="1" customHeight="1">
      <c r="A45" s="9">
        <v>7</v>
      </c>
      <c r="B45" s="16" t="s">
        <v>70</v>
      </c>
      <c r="C45" s="12" t="s">
        <v>60</v>
      </c>
      <c r="D45" s="14">
        <f t="shared" si="8"/>
        <v>0</v>
      </c>
      <c r="E45" s="14"/>
      <c r="F45" s="10"/>
      <c r="G45" s="14"/>
      <c r="H45" s="14"/>
      <c r="I45" s="14"/>
      <c r="J45" s="14"/>
      <c r="K45" s="14">
        <v>93</v>
      </c>
      <c r="L45" s="14"/>
      <c r="M45" s="14"/>
      <c r="N45" s="14"/>
      <c r="O45" s="15" t="s">
        <v>71</v>
      </c>
    </row>
    <row r="46" spans="1:15" s="2" customFormat="1" ht="27" hidden="1" customHeight="1">
      <c r="A46" s="9">
        <v>8</v>
      </c>
      <c r="B46" s="16" t="s">
        <v>72</v>
      </c>
      <c r="C46" s="12" t="s">
        <v>60</v>
      </c>
      <c r="D46" s="14">
        <f t="shared" si="8"/>
        <v>0</v>
      </c>
      <c r="E46" s="14"/>
      <c r="F46" s="10"/>
      <c r="G46" s="14"/>
      <c r="H46" s="14"/>
      <c r="I46" s="14"/>
      <c r="J46" s="14"/>
      <c r="K46" s="14">
        <v>332</v>
      </c>
      <c r="L46" s="14"/>
      <c r="M46" s="14">
        <v>313.60000000000002</v>
      </c>
      <c r="N46" s="14"/>
      <c r="O46" s="15" t="s">
        <v>73</v>
      </c>
    </row>
    <row r="47" spans="1:15" s="2" customFormat="1" ht="27" hidden="1" customHeight="1">
      <c r="A47" s="18">
        <v>10</v>
      </c>
      <c r="B47" s="26" t="s">
        <v>74</v>
      </c>
      <c r="C47" s="26" t="s">
        <v>60</v>
      </c>
      <c r="D47" s="20">
        <f t="shared" si="8"/>
        <v>0</v>
      </c>
      <c r="E47" s="20"/>
      <c r="F47" s="21"/>
      <c r="G47" s="20"/>
      <c r="H47" s="20"/>
      <c r="I47" s="20"/>
      <c r="J47" s="20"/>
      <c r="K47" s="20">
        <v>100</v>
      </c>
      <c r="L47" s="20"/>
      <c r="M47" s="20">
        <v>100</v>
      </c>
      <c r="N47" s="20"/>
      <c r="O47" s="22" t="s">
        <v>74</v>
      </c>
    </row>
    <row r="48" spans="1:15" s="2" customFormat="1" ht="27" hidden="1" customHeight="1">
      <c r="A48" s="18">
        <v>11</v>
      </c>
      <c r="B48" s="26" t="s">
        <v>75</v>
      </c>
      <c r="C48" s="26" t="s">
        <v>60</v>
      </c>
      <c r="D48" s="20">
        <f t="shared" si="8"/>
        <v>0</v>
      </c>
      <c r="E48" s="20"/>
      <c r="F48" s="21"/>
      <c r="G48" s="20"/>
      <c r="H48" s="20"/>
      <c r="I48" s="20"/>
      <c r="J48" s="20"/>
      <c r="K48" s="20">
        <v>100</v>
      </c>
      <c r="L48" s="20"/>
      <c r="M48" s="20">
        <v>100</v>
      </c>
      <c r="N48" s="20"/>
      <c r="O48" s="22" t="s">
        <v>75</v>
      </c>
    </row>
    <row r="49" spans="1:15" s="2" customFormat="1" ht="27" hidden="1" customHeight="1">
      <c r="A49" s="18">
        <v>12</v>
      </c>
      <c r="B49" s="26" t="s">
        <v>76</v>
      </c>
      <c r="C49" s="26" t="s">
        <v>60</v>
      </c>
      <c r="D49" s="20">
        <f t="shared" si="8"/>
        <v>0</v>
      </c>
      <c r="E49" s="20"/>
      <c r="F49" s="21"/>
      <c r="G49" s="20"/>
      <c r="H49" s="20"/>
      <c r="I49" s="20"/>
      <c r="J49" s="20"/>
      <c r="K49" s="20">
        <v>150</v>
      </c>
      <c r="L49" s="20"/>
      <c r="M49" s="20">
        <v>150</v>
      </c>
      <c r="N49" s="20"/>
      <c r="O49" s="22" t="s">
        <v>76</v>
      </c>
    </row>
    <row r="50" spans="1:15" s="2" customFormat="1" ht="27" hidden="1" customHeight="1">
      <c r="A50" s="18">
        <v>13</v>
      </c>
      <c r="B50" s="26" t="s">
        <v>77</v>
      </c>
      <c r="C50" s="26" t="s">
        <v>60</v>
      </c>
      <c r="D50" s="20">
        <f t="shared" si="8"/>
        <v>0</v>
      </c>
      <c r="E50" s="20"/>
      <c r="F50" s="21"/>
      <c r="G50" s="20"/>
      <c r="H50" s="21"/>
      <c r="I50" s="20"/>
      <c r="J50" s="20"/>
      <c r="K50" s="21">
        <v>172</v>
      </c>
      <c r="L50" s="21"/>
      <c r="M50" s="21">
        <v>100</v>
      </c>
      <c r="N50" s="21"/>
      <c r="O50" s="22" t="s">
        <v>78</v>
      </c>
    </row>
    <row r="51" spans="1:15" s="7" customFormat="1" ht="27" customHeight="1">
      <c r="A51" s="9" t="s">
        <v>79</v>
      </c>
      <c r="B51" s="11" t="s">
        <v>80</v>
      </c>
      <c r="C51" s="11"/>
      <c r="D51" s="8">
        <f t="shared" ref="D51:K51" si="9">SUM(D52:D53)</f>
        <v>4735.5600000000004</v>
      </c>
      <c r="E51" s="8">
        <f t="shared" si="9"/>
        <v>4735.5600000000004</v>
      </c>
      <c r="F51" s="8">
        <f t="shared" si="9"/>
        <v>0</v>
      </c>
      <c r="G51" s="8">
        <f t="shared" si="9"/>
        <v>0</v>
      </c>
      <c r="H51" s="8">
        <f t="shared" si="9"/>
        <v>0</v>
      </c>
      <c r="I51" s="8">
        <f t="shared" si="9"/>
        <v>0</v>
      </c>
      <c r="J51" s="8">
        <f t="shared" si="9"/>
        <v>0</v>
      </c>
      <c r="K51" s="8">
        <f t="shared" si="9"/>
        <v>1218</v>
      </c>
      <c r="L51" s="8"/>
      <c r="M51" s="8">
        <f>SUM(M52:M53)</f>
        <v>652.72</v>
      </c>
      <c r="N51" s="8"/>
      <c r="O51" s="15"/>
    </row>
    <row r="52" spans="1:15" s="2" customFormat="1" ht="27" customHeight="1">
      <c r="A52" s="9">
        <v>1</v>
      </c>
      <c r="B52" s="13" t="s">
        <v>81</v>
      </c>
      <c r="C52" s="13" t="s">
        <v>82</v>
      </c>
      <c r="D52" s="14">
        <f>SUM(E52:I52)</f>
        <v>119</v>
      </c>
      <c r="E52" s="14">
        <v>119</v>
      </c>
      <c r="F52" s="10"/>
      <c r="G52" s="14"/>
      <c r="H52" s="14"/>
      <c r="I52" s="14"/>
      <c r="J52" s="14"/>
      <c r="K52" s="14">
        <v>310</v>
      </c>
      <c r="L52" s="14"/>
      <c r="M52" s="14">
        <v>168.73</v>
      </c>
      <c r="N52" s="14"/>
      <c r="O52" s="15" t="s">
        <v>83</v>
      </c>
    </row>
    <row r="53" spans="1:15" s="2" customFormat="1" ht="27" customHeight="1">
      <c r="A53" s="9">
        <v>2</v>
      </c>
      <c r="B53" s="16" t="s">
        <v>84</v>
      </c>
      <c r="C53" s="13" t="s">
        <v>82</v>
      </c>
      <c r="D53" s="14">
        <f>SUM(E53:I53)</f>
        <v>4616.5600000000004</v>
      </c>
      <c r="E53" s="14">
        <v>4616.5600000000004</v>
      </c>
      <c r="F53" s="10"/>
      <c r="G53" s="14"/>
      <c r="H53" s="14"/>
      <c r="I53" s="14"/>
      <c r="J53" s="14"/>
      <c r="K53" s="14">
        <v>908</v>
      </c>
      <c r="L53" s="14"/>
      <c r="M53" s="14">
        <v>483.99</v>
      </c>
      <c r="N53" s="14"/>
      <c r="O53" s="15" t="s">
        <v>85</v>
      </c>
    </row>
    <row r="54" spans="1:15" s="7" customFormat="1" ht="27" hidden="1" customHeight="1">
      <c r="A54" s="9" t="s">
        <v>86</v>
      </c>
      <c r="B54" s="11" t="s">
        <v>87</v>
      </c>
      <c r="C54" s="11"/>
      <c r="D54" s="8">
        <f>SUM(D55:D55)</f>
        <v>0</v>
      </c>
      <c r="E54" s="8">
        <f>SUM(E55:E55)</f>
        <v>0</v>
      </c>
      <c r="F54" s="8">
        <f>SUM(F55:F55)</f>
        <v>0</v>
      </c>
      <c r="G54" s="8">
        <f>SUM(G55:G55)</f>
        <v>0</v>
      </c>
      <c r="H54" s="8">
        <f>SUM(H55:H55)</f>
        <v>0</v>
      </c>
      <c r="I54" s="8" t="e">
        <f>SUM(#REF!)</f>
        <v>#REF!</v>
      </c>
      <c r="J54" s="8" t="e">
        <f>SUM(#REF!)</f>
        <v>#REF!</v>
      </c>
      <c r="K54" s="8" t="e">
        <f>SUM(#REF!)</f>
        <v>#REF!</v>
      </c>
      <c r="L54" s="8"/>
      <c r="M54" s="8" t="e">
        <f>SUM(#REF!)</f>
        <v>#REF!</v>
      </c>
      <c r="N54" s="8"/>
      <c r="O54" s="15"/>
    </row>
    <row r="55" spans="1:15" s="2" customFormat="1" ht="27" hidden="1" customHeight="1">
      <c r="A55" s="9">
        <v>1</v>
      </c>
      <c r="B55" s="16"/>
      <c r="C55" s="16"/>
      <c r="D55" s="14"/>
      <c r="E55" s="14"/>
      <c r="F55" s="10"/>
      <c r="G55" s="14"/>
      <c r="H55" s="14"/>
      <c r="I55" s="14"/>
      <c r="J55" s="14"/>
      <c r="K55" s="14"/>
      <c r="L55" s="14"/>
      <c r="M55" s="14"/>
      <c r="N55" s="14"/>
      <c r="O55" s="15"/>
    </row>
    <row r="56" spans="1:15" s="7" customFormat="1" ht="27" customHeight="1">
      <c r="A56" s="9" t="s">
        <v>88</v>
      </c>
      <c r="B56" s="11" t="s">
        <v>89</v>
      </c>
      <c r="C56" s="11"/>
      <c r="D56" s="8">
        <f t="shared" ref="D56:H56" si="10">SUM(D57:D60)</f>
        <v>2278</v>
      </c>
      <c r="E56" s="8">
        <f t="shared" si="10"/>
        <v>1178</v>
      </c>
      <c r="F56" s="8">
        <f t="shared" si="10"/>
        <v>0</v>
      </c>
      <c r="G56" s="8">
        <f t="shared" si="10"/>
        <v>0</v>
      </c>
      <c r="H56" s="8">
        <f t="shared" si="10"/>
        <v>1100</v>
      </c>
      <c r="I56" s="8">
        <f t="shared" ref="I56:K56" si="11">SUM(I57:I59)</f>
        <v>0</v>
      </c>
      <c r="J56" s="8">
        <f t="shared" si="11"/>
        <v>0</v>
      </c>
      <c r="K56" s="8">
        <f t="shared" si="11"/>
        <v>2727</v>
      </c>
      <c r="L56" s="8"/>
      <c r="M56" s="8">
        <f>SUM(M57:M59)</f>
        <v>2001.78</v>
      </c>
      <c r="N56" s="8"/>
      <c r="O56" s="15"/>
    </row>
    <row r="57" spans="1:15" s="2" customFormat="1" ht="27" customHeight="1">
      <c r="A57" s="9">
        <v>1</v>
      </c>
      <c r="B57" s="12" t="s">
        <v>90</v>
      </c>
      <c r="C57" s="12" t="s">
        <v>91</v>
      </c>
      <c r="D57" s="14">
        <f t="shared" ref="D57:D60" si="12">SUM(E57:H57)</f>
        <v>698</v>
      </c>
      <c r="E57" s="14">
        <v>198</v>
      </c>
      <c r="F57" s="10"/>
      <c r="G57" s="14"/>
      <c r="H57" s="14">
        <v>500</v>
      </c>
      <c r="I57" s="14"/>
      <c r="J57" s="14"/>
      <c r="K57" s="14">
        <v>1002</v>
      </c>
      <c r="L57" s="14"/>
      <c r="M57" s="14">
        <v>768.78</v>
      </c>
      <c r="N57" s="14"/>
      <c r="O57" s="15" t="s">
        <v>92</v>
      </c>
    </row>
    <row r="58" spans="1:15" s="2" customFormat="1" ht="27" customHeight="1">
      <c r="A58" s="9">
        <v>2</v>
      </c>
      <c r="B58" s="12" t="s">
        <v>93</v>
      </c>
      <c r="C58" s="12" t="s">
        <v>94</v>
      </c>
      <c r="D58" s="14">
        <f t="shared" si="12"/>
        <v>1380</v>
      </c>
      <c r="E58" s="14">
        <v>780</v>
      </c>
      <c r="F58" s="10"/>
      <c r="G58" s="14"/>
      <c r="H58" s="14">
        <v>600</v>
      </c>
      <c r="I58" s="14"/>
      <c r="J58" s="14"/>
      <c r="K58" s="14">
        <v>1500</v>
      </c>
      <c r="L58" s="14"/>
      <c r="M58" s="14">
        <v>1008</v>
      </c>
      <c r="N58" s="14"/>
      <c r="O58" s="15" t="s">
        <v>149</v>
      </c>
    </row>
    <row r="59" spans="1:15" s="2" customFormat="1" ht="27" hidden="1" customHeight="1">
      <c r="A59" s="9">
        <v>3</v>
      </c>
      <c r="B59" s="12" t="s">
        <v>95</v>
      </c>
      <c r="C59" s="12" t="s">
        <v>94</v>
      </c>
      <c r="D59" s="14">
        <f t="shared" si="12"/>
        <v>0</v>
      </c>
      <c r="E59" s="14"/>
      <c r="F59" s="10"/>
      <c r="G59" s="14"/>
      <c r="H59" s="14"/>
      <c r="I59" s="14"/>
      <c r="J59" s="14"/>
      <c r="K59" s="14">
        <v>225</v>
      </c>
      <c r="L59" s="14"/>
      <c r="M59" s="14">
        <v>225</v>
      </c>
      <c r="N59" s="14"/>
      <c r="O59" s="15"/>
    </row>
    <row r="60" spans="1:15" s="2" customFormat="1" ht="48" customHeight="1">
      <c r="A60" s="9">
        <v>3</v>
      </c>
      <c r="B60" s="12" t="s">
        <v>96</v>
      </c>
      <c r="C60" s="12" t="s">
        <v>91</v>
      </c>
      <c r="D60" s="14">
        <f t="shared" si="12"/>
        <v>200</v>
      </c>
      <c r="E60" s="14">
        <v>200</v>
      </c>
      <c r="F60" s="10"/>
      <c r="G60" s="14"/>
      <c r="H60" s="14"/>
      <c r="I60" s="14"/>
      <c r="J60" s="14"/>
      <c r="K60" s="14">
        <v>200</v>
      </c>
      <c r="L60" s="14"/>
      <c r="M60" s="14">
        <v>200</v>
      </c>
      <c r="N60" s="14"/>
      <c r="O60" s="15" t="s">
        <v>150</v>
      </c>
    </row>
    <row r="61" spans="1:15" s="7" customFormat="1" ht="27" customHeight="1">
      <c r="A61" s="9" t="s">
        <v>86</v>
      </c>
      <c r="B61" s="11" t="s">
        <v>97</v>
      </c>
      <c r="C61" s="11"/>
      <c r="D61" s="8">
        <f t="shared" ref="D61:K61" si="13">SUM(D62:D64)</f>
        <v>692</v>
      </c>
      <c r="E61" s="8">
        <f t="shared" si="13"/>
        <v>502</v>
      </c>
      <c r="F61" s="8">
        <f t="shared" si="13"/>
        <v>190</v>
      </c>
      <c r="G61" s="8">
        <f t="shared" si="13"/>
        <v>0</v>
      </c>
      <c r="H61" s="8">
        <f t="shared" si="13"/>
        <v>0</v>
      </c>
      <c r="I61" s="8">
        <f t="shared" si="13"/>
        <v>0</v>
      </c>
      <c r="J61" s="8">
        <f t="shared" si="13"/>
        <v>0</v>
      </c>
      <c r="K61" s="8">
        <f t="shared" si="13"/>
        <v>1288</v>
      </c>
      <c r="L61" s="8"/>
      <c r="M61" s="8">
        <f>SUM(M62:M64)</f>
        <v>967.62</v>
      </c>
      <c r="N61" s="8"/>
      <c r="O61" s="15"/>
    </row>
    <row r="62" spans="1:15" s="2" customFormat="1" ht="27" customHeight="1">
      <c r="A62" s="9">
        <v>1</v>
      </c>
      <c r="B62" s="13" t="s">
        <v>98</v>
      </c>
      <c r="C62" s="13" t="s">
        <v>99</v>
      </c>
      <c r="D62" s="14">
        <f t="shared" ref="D62:D64" si="14">SUM(E62:F62)</f>
        <v>553</v>
      </c>
      <c r="E62" s="14">
        <v>395</v>
      </c>
      <c r="F62" s="10">
        <v>158</v>
      </c>
      <c r="G62" s="14"/>
      <c r="H62" s="14"/>
      <c r="I62" s="14"/>
      <c r="J62" s="14"/>
      <c r="K62" s="14">
        <v>784</v>
      </c>
      <c r="L62" s="14"/>
      <c r="M62" s="14">
        <v>743.62</v>
      </c>
      <c r="N62" s="14"/>
      <c r="O62" s="15" t="s">
        <v>100</v>
      </c>
    </row>
    <row r="63" spans="1:15" s="2" customFormat="1" ht="27" customHeight="1">
      <c r="A63" s="9">
        <v>2</v>
      </c>
      <c r="B63" s="13" t="s">
        <v>101</v>
      </c>
      <c r="C63" s="13" t="s">
        <v>99</v>
      </c>
      <c r="D63" s="14">
        <f t="shared" si="14"/>
        <v>27</v>
      </c>
      <c r="E63" s="14">
        <v>27</v>
      </c>
      <c r="F63" s="10"/>
      <c r="G63" s="14"/>
      <c r="H63" s="14"/>
      <c r="I63" s="14"/>
      <c r="J63" s="8"/>
      <c r="K63" s="14">
        <v>224</v>
      </c>
      <c r="L63" s="14"/>
      <c r="M63" s="14">
        <v>224</v>
      </c>
      <c r="N63" s="14"/>
      <c r="O63" s="15" t="s">
        <v>102</v>
      </c>
    </row>
    <row r="64" spans="1:15" s="2" customFormat="1" ht="27" customHeight="1">
      <c r="A64" s="9">
        <v>3</v>
      </c>
      <c r="B64" s="13" t="s">
        <v>101</v>
      </c>
      <c r="C64" s="13" t="s">
        <v>99</v>
      </c>
      <c r="D64" s="14">
        <f t="shared" si="14"/>
        <v>112</v>
      </c>
      <c r="E64" s="14">
        <v>80</v>
      </c>
      <c r="F64" s="10">
        <v>32</v>
      </c>
      <c r="G64" s="14"/>
      <c r="H64" s="14"/>
      <c r="I64" s="14"/>
      <c r="J64" s="8"/>
      <c r="K64" s="14">
        <v>280</v>
      </c>
      <c r="L64" s="14"/>
      <c r="M64" s="14"/>
      <c r="N64" s="14"/>
      <c r="O64" s="15" t="s">
        <v>103</v>
      </c>
    </row>
    <row r="65" spans="1:15" s="7" customFormat="1" ht="27" customHeight="1">
      <c r="A65" s="9" t="s">
        <v>104</v>
      </c>
      <c r="B65" s="11" t="s">
        <v>105</v>
      </c>
      <c r="C65" s="11"/>
      <c r="D65" s="8">
        <f t="shared" ref="D65:K65" si="15">SUM(D66:D69)</f>
        <v>1248.3</v>
      </c>
      <c r="E65" s="8">
        <f t="shared" si="15"/>
        <v>1190</v>
      </c>
      <c r="F65" s="8">
        <f t="shared" si="15"/>
        <v>0</v>
      </c>
      <c r="G65" s="8">
        <f t="shared" si="15"/>
        <v>0</v>
      </c>
      <c r="H65" s="8">
        <f t="shared" si="15"/>
        <v>58.3</v>
      </c>
      <c r="I65" s="8">
        <f t="shared" si="15"/>
        <v>0</v>
      </c>
      <c r="J65" s="8">
        <f t="shared" si="15"/>
        <v>0</v>
      </c>
      <c r="K65" s="8">
        <f t="shared" si="15"/>
        <v>691.04</v>
      </c>
      <c r="L65" s="8"/>
      <c r="M65" s="8">
        <f>SUM(M66:M69)</f>
        <v>662.06999999999994</v>
      </c>
      <c r="N65" s="8"/>
      <c r="O65" s="15"/>
    </row>
    <row r="66" spans="1:15" s="2" customFormat="1" ht="27" customHeight="1">
      <c r="A66" s="9">
        <v>1</v>
      </c>
      <c r="B66" s="13" t="s">
        <v>106</v>
      </c>
      <c r="C66" s="13" t="s">
        <v>107</v>
      </c>
      <c r="D66" s="14">
        <f>SUM(E66:H66)</f>
        <v>300</v>
      </c>
      <c r="E66" s="14">
        <v>300</v>
      </c>
      <c r="F66" s="10"/>
      <c r="G66" s="14"/>
      <c r="H66" s="14"/>
      <c r="I66" s="14"/>
      <c r="J66" s="14"/>
      <c r="K66" s="14">
        <v>580</v>
      </c>
      <c r="L66" s="14"/>
      <c r="M66" s="14">
        <v>551.03</v>
      </c>
      <c r="N66" s="14"/>
      <c r="O66" s="15" t="s">
        <v>108</v>
      </c>
    </row>
    <row r="67" spans="1:15" s="2" customFormat="1" ht="27" customHeight="1">
      <c r="A67" s="9">
        <v>2</v>
      </c>
      <c r="B67" s="13" t="s">
        <v>106</v>
      </c>
      <c r="C67" s="13" t="s">
        <v>107</v>
      </c>
      <c r="D67" s="14">
        <f>SUM(E67:H67)</f>
        <v>420</v>
      </c>
      <c r="E67" s="14">
        <v>420</v>
      </c>
      <c r="F67" s="10"/>
      <c r="G67" s="14"/>
      <c r="H67" s="14"/>
      <c r="I67" s="14"/>
      <c r="J67" s="14"/>
      <c r="K67" s="14"/>
      <c r="L67" s="14"/>
      <c r="M67" s="14"/>
      <c r="N67" s="14"/>
      <c r="O67" s="15" t="s">
        <v>109</v>
      </c>
    </row>
    <row r="68" spans="1:15" s="2" customFormat="1" ht="27" customHeight="1">
      <c r="A68" s="9">
        <v>3</v>
      </c>
      <c r="B68" s="13" t="s">
        <v>106</v>
      </c>
      <c r="C68" s="13" t="s">
        <v>35</v>
      </c>
      <c r="D68" s="14">
        <f>SUM(E68:H68)</f>
        <v>470</v>
      </c>
      <c r="E68" s="14">
        <v>470</v>
      </c>
      <c r="F68" s="10"/>
      <c r="G68" s="14"/>
      <c r="H68" s="14"/>
      <c r="I68" s="14"/>
      <c r="J68" s="14"/>
      <c r="K68" s="14"/>
      <c r="L68" s="14"/>
      <c r="M68" s="14"/>
      <c r="N68" s="14"/>
      <c r="O68" s="15" t="s">
        <v>110</v>
      </c>
    </row>
    <row r="69" spans="1:15" s="2" customFormat="1" ht="39.950000000000003" customHeight="1">
      <c r="A69" s="9">
        <v>4</v>
      </c>
      <c r="B69" s="13" t="s">
        <v>111</v>
      </c>
      <c r="C69" s="13" t="s">
        <v>107</v>
      </c>
      <c r="D69" s="14">
        <f>SUM(E69:H69)</f>
        <v>58.3</v>
      </c>
      <c r="E69" s="14"/>
      <c r="F69" s="10"/>
      <c r="G69" s="14"/>
      <c r="H69" s="14">
        <v>58.3</v>
      </c>
      <c r="I69" s="14"/>
      <c r="J69" s="14"/>
      <c r="K69" s="14">
        <v>111.04</v>
      </c>
      <c r="L69" s="14"/>
      <c r="M69" s="14">
        <v>111.04</v>
      </c>
      <c r="N69" s="14"/>
      <c r="O69" s="15" t="s">
        <v>112</v>
      </c>
    </row>
    <row r="70" spans="1:15" s="7" customFormat="1" ht="27" customHeight="1">
      <c r="A70" s="9" t="s">
        <v>113</v>
      </c>
      <c r="B70" s="27" t="s">
        <v>114</v>
      </c>
      <c r="C70" s="27"/>
      <c r="D70" s="8">
        <f t="shared" ref="D70:K70" si="16">SUM(D71:D74)</f>
        <v>280</v>
      </c>
      <c r="E70" s="8">
        <f t="shared" si="16"/>
        <v>0</v>
      </c>
      <c r="F70" s="8">
        <f t="shared" si="16"/>
        <v>280</v>
      </c>
      <c r="G70" s="8">
        <f t="shared" si="16"/>
        <v>0</v>
      </c>
      <c r="H70" s="8">
        <f t="shared" si="16"/>
        <v>0</v>
      </c>
      <c r="I70" s="8">
        <f t="shared" si="16"/>
        <v>0</v>
      </c>
      <c r="J70" s="8">
        <f t="shared" si="16"/>
        <v>0</v>
      </c>
      <c r="K70" s="8">
        <f t="shared" si="16"/>
        <v>280</v>
      </c>
      <c r="L70" s="8"/>
      <c r="M70" s="8">
        <f>SUM(M71:M74)</f>
        <v>140</v>
      </c>
      <c r="N70" s="8"/>
      <c r="O70" s="15"/>
    </row>
    <row r="71" spans="1:15" s="2" customFormat="1" ht="27" customHeight="1">
      <c r="A71" s="9">
        <v>1</v>
      </c>
      <c r="B71" s="13" t="s">
        <v>115</v>
      </c>
      <c r="C71" s="13" t="s">
        <v>116</v>
      </c>
      <c r="D71" s="14">
        <f t="shared" ref="D71:D74" si="17">SUM(E71:I71)</f>
        <v>80</v>
      </c>
      <c r="E71" s="14"/>
      <c r="F71" s="10">
        <v>80</v>
      </c>
      <c r="G71" s="14"/>
      <c r="H71" s="14"/>
      <c r="I71" s="14"/>
      <c r="J71" s="14"/>
      <c r="K71" s="14">
        <v>80</v>
      </c>
      <c r="L71" s="14"/>
      <c r="M71" s="14">
        <v>70</v>
      </c>
      <c r="N71" s="14"/>
      <c r="O71" s="15" t="s">
        <v>115</v>
      </c>
    </row>
    <row r="72" spans="1:15" s="2" customFormat="1" ht="27" customHeight="1">
      <c r="A72" s="9">
        <v>2</v>
      </c>
      <c r="B72" s="13" t="s">
        <v>117</v>
      </c>
      <c r="C72" s="13" t="s">
        <v>116</v>
      </c>
      <c r="D72" s="14">
        <f t="shared" si="17"/>
        <v>100</v>
      </c>
      <c r="E72" s="14"/>
      <c r="F72" s="10">
        <v>100</v>
      </c>
      <c r="G72" s="14"/>
      <c r="H72" s="14"/>
      <c r="I72" s="14"/>
      <c r="J72" s="14"/>
      <c r="K72" s="14">
        <v>100</v>
      </c>
      <c r="L72" s="14"/>
      <c r="M72" s="14"/>
      <c r="N72" s="14"/>
      <c r="O72" s="15" t="s">
        <v>117</v>
      </c>
    </row>
    <row r="73" spans="1:15" s="2" customFormat="1" ht="27" customHeight="1">
      <c r="A73" s="9">
        <v>3</v>
      </c>
      <c r="B73" s="13" t="s">
        <v>118</v>
      </c>
      <c r="C73" s="13" t="s">
        <v>116</v>
      </c>
      <c r="D73" s="14">
        <f t="shared" si="17"/>
        <v>70</v>
      </c>
      <c r="E73" s="14"/>
      <c r="F73" s="10">
        <v>70</v>
      </c>
      <c r="G73" s="14"/>
      <c r="H73" s="14"/>
      <c r="I73" s="14"/>
      <c r="J73" s="14"/>
      <c r="K73" s="14">
        <v>70</v>
      </c>
      <c r="L73" s="14"/>
      <c r="M73" s="14">
        <v>70</v>
      </c>
      <c r="N73" s="14"/>
      <c r="O73" s="15" t="s">
        <v>118</v>
      </c>
    </row>
    <row r="74" spans="1:15" s="2" customFormat="1" ht="27" customHeight="1">
      <c r="A74" s="9">
        <v>4</v>
      </c>
      <c r="B74" s="13" t="s">
        <v>119</v>
      </c>
      <c r="C74" s="13" t="s">
        <v>116</v>
      </c>
      <c r="D74" s="14">
        <f t="shared" si="17"/>
        <v>30</v>
      </c>
      <c r="E74" s="14"/>
      <c r="F74" s="10">
        <v>30</v>
      </c>
      <c r="G74" s="14"/>
      <c r="H74" s="14"/>
      <c r="I74" s="14"/>
      <c r="J74" s="14"/>
      <c r="K74" s="14">
        <v>30</v>
      </c>
      <c r="L74" s="14"/>
      <c r="M74" s="14"/>
      <c r="N74" s="14"/>
      <c r="O74" s="15" t="s">
        <v>119</v>
      </c>
    </row>
    <row r="75" spans="1:15" s="7" customFormat="1" ht="27" hidden="1" customHeight="1">
      <c r="A75" s="9" t="s">
        <v>120</v>
      </c>
      <c r="B75" s="27" t="s">
        <v>121</v>
      </c>
      <c r="C75" s="27"/>
      <c r="D75" s="8">
        <f t="shared" ref="D75:K75" si="18">SUM(D76)</f>
        <v>0</v>
      </c>
      <c r="E75" s="8">
        <f t="shared" si="18"/>
        <v>0</v>
      </c>
      <c r="F75" s="8">
        <f t="shared" si="18"/>
        <v>0</v>
      </c>
      <c r="G75" s="8">
        <f t="shared" si="18"/>
        <v>0</v>
      </c>
      <c r="H75" s="8">
        <f t="shared" si="18"/>
        <v>0</v>
      </c>
      <c r="I75" s="8">
        <f t="shared" si="18"/>
        <v>0</v>
      </c>
      <c r="J75" s="8">
        <f t="shared" si="18"/>
        <v>0</v>
      </c>
      <c r="K75" s="8">
        <f t="shared" si="18"/>
        <v>0</v>
      </c>
      <c r="L75" s="8"/>
      <c r="M75" s="8">
        <f>SUM(M76)</f>
        <v>0</v>
      </c>
      <c r="N75" s="8"/>
      <c r="O75" s="15"/>
    </row>
    <row r="76" spans="1:15" s="2" customFormat="1" ht="32.1" hidden="1" customHeight="1">
      <c r="A76" s="9"/>
      <c r="B76" s="15"/>
      <c r="C76" s="15"/>
      <c r="D76" s="14"/>
      <c r="E76" s="14"/>
      <c r="F76" s="10"/>
      <c r="G76" s="14"/>
      <c r="H76" s="14"/>
      <c r="I76" s="14"/>
      <c r="J76" s="14"/>
      <c r="K76" s="14"/>
      <c r="L76" s="14"/>
      <c r="M76" s="14"/>
      <c r="N76" s="14"/>
      <c r="O76" s="15"/>
    </row>
    <row r="77" spans="1:15" s="7" customFormat="1" ht="32.1" customHeight="1">
      <c r="A77" s="9" t="s">
        <v>122</v>
      </c>
      <c r="B77" s="27" t="s">
        <v>123</v>
      </c>
      <c r="C77" s="27"/>
      <c r="D77" s="8">
        <f t="shared" ref="D77:K77" si="19">SUM(D78:D79)</f>
        <v>704.5</v>
      </c>
      <c r="E77" s="8">
        <f t="shared" si="19"/>
        <v>0</v>
      </c>
      <c r="F77" s="8">
        <f t="shared" si="19"/>
        <v>608</v>
      </c>
      <c r="G77" s="8">
        <f t="shared" si="19"/>
        <v>0</v>
      </c>
      <c r="H77" s="8">
        <f t="shared" si="19"/>
        <v>96.5</v>
      </c>
      <c r="I77" s="8">
        <f t="shared" si="19"/>
        <v>0</v>
      </c>
      <c r="J77" s="8">
        <f t="shared" si="19"/>
        <v>0</v>
      </c>
      <c r="K77" s="8">
        <f t="shared" si="19"/>
        <v>1400</v>
      </c>
      <c r="L77" s="8"/>
      <c r="M77" s="8">
        <f>SUM(M78:M79)</f>
        <v>213</v>
      </c>
      <c r="N77" s="8"/>
      <c r="O77" s="15"/>
    </row>
    <row r="78" spans="1:15" s="2" customFormat="1" ht="48" customHeight="1">
      <c r="A78" s="9">
        <v>1</v>
      </c>
      <c r="B78" s="15" t="s">
        <v>124</v>
      </c>
      <c r="C78" s="15" t="s">
        <v>151</v>
      </c>
      <c r="D78" s="14">
        <f>SUM(E78:H78)</f>
        <v>96.5</v>
      </c>
      <c r="E78" s="14"/>
      <c r="F78" s="10"/>
      <c r="G78" s="14"/>
      <c r="H78" s="14">
        <v>96.5</v>
      </c>
      <c r="I78" s="14"/>
      <c r="J78" s="14"/>
      <c r="K78" s="14">
        <v>792</v>
      </c>
      <c r="L78" s="14"/>
      <c r="M78" s="14"/>
      <c r="N78" s="14"/>
      <c r="O78" s="15" t="s">
        <v>152</v>
      </c>
    </row>
    <row r="79" spans="1:15" s="2" customFormat="1" ht="48.75" customHeight="1">
      <c r="A79" s="9">
        <v>2</v>
      </c>
      <c r="B79" s="15" t="s">
        <v>125</v>
      </c>
      <c r="C79" s="15" t="s">
        <v>94</v>
      </c>
      <c r="D79" s="14">
        <f>SUM(E79:H79)</f>
        <v>608</v>
      </c>
      <c r="E79" s="14"/>
      <c r="F79" s="10">
        <v>608</v>
      </c>
      <c r="G79" s="14"/>
      <c r="H79" s="14"/>
      <c r="I79" s="14"/>
      <c r="J79" s="14"/>
      <c r="K79" s="14">
        <v>608</v>
      </c>
      <c r="L79" s="14"/>
      <c r="M79" s="14">
        <v>213</v>
      </c>
      <c r="N79" s="14"/>
      <c r="O79" s="15" t="s">
        <v>153</v>
      </c>
    </row>
    <row r="80" spans="1:15" s="7" customFormat="1" ht="32.1" customHeight="1">
      <c r="A80" s="9" t="s">
        <v>126</v>
      </c>
      <c r="B80" s="28" t="s">
        <v>127</v>
      </c>
      <c r="C80" s="28"/>
      <c r="D80" s="8">
        <f t="shared" ref="D80:K80" si="20">SUM(D81:D83)</f>
        <v>589.26</v>
      </c>
      <c r="E80" s="8">
        <f t="shared" si="20"/>
        <v>0</v>
      </c>
      <c r="F80" s="8">
        <f t="shared" si="20"/>
        <v>589.26</v>
      </c>
      <c r="G80" s="8">
        <f t="shared" si="20"/>
        <v>0</v>
      </c>
      <c r="H80" s="8">
        <f t="shared" si="20"/>
        <v>0</v>
      </c>
      <c r="I80" s="8">
        <f t="shared" si="20"/>
        <v>0</v>
      </c>
      <c r="J80" s="8">
        <f t="shared" si="20"/>
        <v>0</v>
      </c>
      <c r="K80" s="8">
        <f t="shared" si="20"/>
        <v>1822.26</v>
      </c>
      <c r="L80" s="8"/>
      <c r="M80" s="8">
        <f>SUM(M81:M83)</f>
        <v>989.7</v>
      </c>
      <c r="N80" s="8"/>
      <c r="O80" s="15"/>
    </row>
    <row r="81" spans="1:15" s="2" customFormat="1" ht="32.1" customHeight="1">
      <c r="A81" s="9">
        <v>1</v>
      </c>
      <c r="B81" s="15" t="s">
        <v>128</v>
      </c>
      <c r="C81" s="15" t="s">
        <v>129</v>
      </c>
      <c r="D81" s="14">
        <f t="shared" ref="D81:D83" si="21">SUM(E81:J81)</f>
        <v>221.11</v>
      </c>
      <c r="E81" s="14"/>
      <c r="F81" s="14">
        <v>221.11</v>
      </c>
      <c r="G81" s="14"/>
      <c r="H81" s="14"/>
      <c r="I81" s="14"/>
      <c r="J81" s="14"/>
      <c r="K81" s="14">
        <v>210.34</v>
      </c>
      <c r="L81" s="14"/>
      <c r="M81" s="14">
        <v>196.3</v>
      </c>
      <c r="N81" s="14"/>
      <c r="O81" s="15" t="s">
        <v>130</v>
      </c>
    </row>
    <row r="82" spans="1:15" s="2" customFormat="1" ht="35.1" customHeight="1">
      <c r="A82" s="9">
        <v>2</v>
      </c>
      <c r="B82" s="15" t="s">
        <v>128</v>
      </c>
      <c r="C82" s="15" t="s">
        <v>129</v>
      </c>
      <c r="D82" s="14">
        <f t="shared" si="21"/>
        <v>266.13</v>
      </c>
      <c r="E82" s="14"/>
      <c r="F82" s="14">
        <v>266.13</v>
      </c>
      <c r="G82" s="14"/>
      <c r="H82" s="14"/>
      <c r="I82" s="14"/>
      <c r="J82" s="14"/>
      <c r="K82" s="14">
        <v>284.63</v>
      </c>
      <c r="L82" s="14"/>
      <c r="M82" s="14">
        <v>270.10000000000002</v>
      </c>
      <c r="N82" s="14"/>
      <c r="O82" s="15" t="s">
        <v>131</v>
      </c>
    </row>
    <row r="83" spans="1:15" s="2" customFormat="1" ht="30" customHeight="1">
      <c r="A83" s="9">
        <v>3</v>
      </c>
      <c r="B83" s="15" t="s">
        <v>128</v>
      </c>
      <c r="C83" s="15" t="s">
        <v>129</v>
      </c>
      <c r="D83" s="14">
        <f t="shared" si="21"/>
        <v>102.02</v>
      </c>
      <c r="E83" s="14"/>
      <c r="F83" s="14">
        <v>102.02</v>
      </c>
      <c r="G83" s="14"/>
      <c r="H83" s="14"/>
      <c r="I83" s="14"/>
      <c r="J83" s="14"/>
      <c r="K83" s="14">
        <v>1327.29</v>
      </c>
      <c r="L83" s="14"/>
      <c r="M83" s="14">
        <v>523.29999999999995</v>
      </c>
      <c r="N83" s="14"/>
      <c r="O83" s="15" t="s">
        <v>132</v>
      </c>
    </row>
    <row r="84" spans="1:15" s="29" customFormat="1" ht="27" customHeight="1">
      <c r="A84" s="9" t="s">
        <v>120</v>
      </c>
      <c r="B84" s="28" t="s">
        <v>121</v>
      </c>
      <c r="C84" s="11"/>
      <c r="D84" s="8">
        <f t="shared" ref="D84:K84" si="22">SUM(D85:D85)</f>
        <v>1515</v>
      </c>
      <c r="E84" s="8">
        <f t="shared" si="22"/>
        <v>633.6</v>
      </c>
      <c r="F84" s="8">
        <f t="shared" si="22"/>
        <v>699.6</v>
      </c>
      <c r="G84" s="8">
        <f t="shared" si="22"/>
        <v>0</v>
      </c>
      <c r="H84" s="8">
        <f t="shared" si="22"/>
        <v>181.8</v>
      </c>
      <c r="I84" s="8">
        <f t="shared" si="22"/>
        <v>0</v>
      </c>
      <c r="J84" s="8">
        <f t="shared" si="22"/>
        <v>0</v>
      </c>
      <c r="K84" s="8">
        <f t="shared" si="22"/>
        <v>1667.36</v>
      </c>
      <c r="L84" s="8"/>
      <c r="M84" s="8">
        <f>SUM(M85:M85)</f>
        <v>1667.36</v>
      </c>
      <c r="N84" s="8"/>
      <c r="O84" s="15"/>
    </row>
    <row r="85" spans="1:15" s="30" customFormat="1" ht="27" customHeight="1">
      <c r="A85" s="9">
        <v>1</v>
      </c>
      <c r="B85" s="12" t="s">
        <v>121</v>
      </c>
      <c r="C85" s="13" t="s">
        <v>94</v>
      </c>
      <c r="D85" s="14">
        <f>SUM(E85:J85)</f>
        <v>1515</v>
      </c>
      <c r="E85" s="14">
        <v>633.6</v>
      </c>
      <c r="F85" s="14">
        <v>699.6</v>
      </c>
      <c r="G85" s="14"/>
      <c r="H85" s="14">
        <v>181.8</v>
      </c>
      <c r="I85" s="14"/>
      <c r="J85" s="14"/>
      <c r="K85" s="14">
        <v>1667.36</v>
      </c>
      <c r="L85" s="14"/>
      <c r="M85" s="14">
        <v>1667.36</v>
      </c>
      <c r="N85" s="14"/>
      <c r="O85" s="12" t="s">
        <v>133</v>
      </c>
    </row>
    <row r="86" spans="1:15" s="29" customFormat="1" ht="27" customHeight="1">
      <c r="A86" s="9" t="s">
        <v>156</v>
      </c>
      <c r="B86" s="11" t="s">
        <v>134</v>
      </c>
      <c r="C86" s="11"/>
      <c r="D86" s="8">
        <f t="shared" ref="D86:K86" si="23">SUM(D87:D92)</f>
        <v>115.7</v>
      </c>
      <c r="E86" s="8">
        <f t="shared" si="23"/>
        <v>48.7</v>
      </c>
      <c r="F86" s="8">
        <f t="shared" si="23"/>
        <v>67</v>
      </c>
      <c r="G86" s="8">
        <f t="shared" si="23"/>
        <v>0</v>
      </c>
      <c r="H86" s="8">
        <f t="shared" si="23"/>
        <v>0</v>
      </c>
      <c r="I86" s="8">
        <f t="shared" si="23"/>
        <v>0</v>
      </c>
      <c r="J86" s="8">
        <f t="shared" si="23"/>
        <v>171</v>
      </c>
      <c r="K86" s="8">
        <f t="shared" si="23"/>
        <v>256.7</v>
      </c>
      <c r="L86" s="8"/>
      <c r="M86" s="8">
        <f>SUM(M87:M92)</f>
        <v>256.7</v>
      </c>
      <c r="N86" s="8"/>
      <c r="O86" s="15"/>
    </row>
    <row r="87" spans="1:15" s="30" customFormat="1" ht="30" hidden="1" customHeight="1">
      <c r="A87" s="9">
        <v>1</v>
      </c>
      <c r="B87" s="13" t="s">
        <v>136</v>
      </c>
      <c r="C87" s="13"/>
      <c r="D87" s="14"/>
      <c r="E87" s="14"/>
      <c r="F87" s="14"/>
      <c r="G87" s="14"/>
      <c r="H87" s="14"/>
      <c r="I87" s="14"/>
      <c r="J87" s="14">
        <v>30</v>
      </c>
      <c r="K87" s="14"/>
      <c r="L87" s="14"/>
      <c r="M87" s="14"/>
      <c r="N87" s="14"/>
      <c r="O87" s="15" t="s">
        <v>137</v>
      </c>
    </row>
    <row r="88" spans="1:15" s="30" customFormat="1" ht="32.1" hidden="1" customHeight="1">
      <c r="A88" s="9">
        <v>2</v>
      </c>
      <c r="B88" s="12" t="s">
        <v>138</v>
      </c>
      <c r="C88" s="12" t="s">
        <v>139</v>
      </c>
      <c r="D88" s="14"/>
      <c r="E88" s="14"/>
      <c r="F88" s="14"/>
      <c r="G88" s="14"/>
      <c r="H88" s="14"/>
      <c r="I88" s="14"/>
      <c r="J88" s="14">
        <v>80</v>
      </c>
      <c r="K88" s="14">
        <v>80</v>
      </c>
      <c r="L88" s="14"/>
      <c r="M88" s="14">
        <v>80</v>
      </c>
      <c r="N88" s="14"/>
      <c r="O88" s="15" t="s">
        <v>140</v>
      </c>
    </row>
    <row r="89" spans="1:15" s="30" customFormat="1" ht="32.1" hidden="1" customHeight="1">
      <c r="A89" s="9">
        <v>3</v>
      </c>
      <c r="B89" s="12" t="s">
        <v>141</v>
      </c>
      <c r="C89" s="12" t="s">
        <v>22</v>
      </c>
      <c r="D89" s="14"/>
      <c r="E89" s="14"/>
      <c r="F89" s="14"/>
      <c r="G89" s="14"/>
      <c r="H89" s="14"/>
      <c r="I89" s="14"/>
      <c r="J89" s="14">
        <v>51</v>
      </c>
      <c r="K89" s="14">
        <v>51</v>
      </c>
      <c r="L89" s="14"/>
      <c r="M89" s="14">
        <v>51</v>
      </c>
      <c r="N89" s="14"/>
      <c r="O89" s="12" t="s">
        <v>142</v>
      </c>
    </row>
    <row r="90" spans="1:15" s="30" customFormat="1" ht="32.1" hidden="1" customHeight="1">
      <c r="A90" s="9">
        <v>4</v>
      </c>
      <c r="B90" s="12" t="s">
        <v>143</v>
      </c>
      <c r="C90" s="12" t="s">
        <v>144</v>
      </c>
      <c r="D90" s="14"/>
      <c r="E90" s="14"/>
      <c r="F90" s="14"/>
      <c r="G90" s="14"/>
      <c r="H90" s="14"/>
      <c r="I90" s="14"/>
      <c r="J90" s="14">
        <v>10</v>
      </c>
      <c r="K90" s="14">
        <v>10</v>
      </c>
      <c r="L90" s="14"/>
      <c r="M90" s="14">
        <v>10</v>
      </c>
      <c r="N90" s="14"/>
      <c r="O90" s="12" t="s">
        <v>143</v>
      </c>
    </row>
    <row r="91" spans="1:15" s="30" customFormat="1" ht="30.95" customHeight="1">
      <c r="A91" s="9">
        <v>1</v>
      </c>
      <c r="B91" s="31" t="s">
        <v>145</v>
      </c>
      <c r="C91" s="31" t="s">
        <v>139</v>
      </c>
      <c r="D91" s="14">
        <f>SUM(E91:J91)</f>
        <v>67</v>
      </c>
      <c r="E91" s="14"/>
      <c r="F91" s="14">
        <v>67</v>
      </c>
      <c r="G91" s="14"/>
      <c r="H91" s="14"/>
      <c r="I91" s="14"/>
      <c r="J91" s="14"/>
      <c r="K91" s="14">
        <v>67</v>
      </c>
      <c r="L91" s="14"/>
      <c r="M91" s="14">
        <v>67</v>
      </c>
      <c r="N91" s="14"/>
      <c r="O91" s="15" t="s">
        <v>135</v>
      </c>
    </row>
    <row r="92" spans="1:15" s="30" customFormat="1" ht="35.1" customHeight="1">
      <c r="A92" s="9">
        <v>2</v>
      </c>
      <c r="B92" s="13" t="s">
        <v>146</v>
      </c>
      <c r="C92" s="13" t="s">
        <v>147</v>
      </c>
      <c r="D92" s="14">
        <v>48.7</v>
      </c>
      <c r="E92" s="14">
        <v>48.7</v>
      </c>
      <c r="F92" s="10"/>
      <c r="G92" s="14"/>
      <c r="H92" s="14"/>
      <c r="I92" s="14"/>
      <c r="J92" s="8"/>
      <c r="K92" s="14">
        <v>48.7</v>
      </c>
      <c r="L92" s="14"/>
      <c r="M92" s="14">
        <v>48.7</v>
      </c>
      <c r="N92" s="14"/>
      <c r="O92" s="15" t="s">
        <v>154</v>
      </c>
    </row>
  </sheetData>
  <mergeCells count="13">
    <mergeCell ref="B1:O1"/>
    <mergeCell ref="E3:I3"/>
    <mergeCell ref="A5:B5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honeticPr fontId="3" type="noConversion"/>
  <printOptions horizontalCentered="1"/>
  <pageMargins left="0.74803149606299213" right="0.74803149606299213" top="0.39370078740157483" bottom="0.39370078740157483" header="0.35433070866141736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 </vt:lpstr>
      <vt:lpstr>'明细表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</dc:creator>
  <cp:lastModifiedBy>xbany</cp:lastModifiedBy>
  <cp:lastPrinted>2018-03-29T08:26:13Z</cp:lastPrinted>
  <dcterms:created xsi:type="dcterms:W3CDTF">2016-12-07T02:46:00Z</dcterms:created>
  <dcterms:modified xsi:type="dcterms:W3CDTF">2018-03-29T08:26:49Z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